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008" tabRatio="865" activeTab="1"/>
  </bookViews>
  <sheets>
    <sheet name="1.kolo1" sheetId="1" r:id="rId1"/>
    <sheet name="Posamezniki" sheetId="2" r:id="rId2"/>
    <sheet name="Lestvica" sheetId="3" r:id="rId3"/>
    <sheet name="Ekipe" sheetId="4" r:id="rId4"/>
  </sheets>
  <definedNames>
    <definedName name="_xlfn.IFERROR" hidden="1">#NAME?</definedName>
    <definedName name="_xlnm.Print_Area" localSheetId="0">'1.kolo1'!$A$1:$AA$57</definedName>
  </definedNames>
  <calcPr fullCalcOnLoad="1"/>
</workbook>
</file>

<file path=xl/sharedStrings.xml><?xml version="1.0" encoding="utf-8"?>
<sst xmlns="http://schemas.openxmlformats.org/spreadsheetml/2006/main" count="370" uniqueCount="202">
  <si>
    <t>Keglbar</t>
  </si>
  <si>
    <t>Ekipe</t>
  </si>
  <si>
    <t>MEDOBČINSKO KEGLJAŠKO DRUŠTVO "DRAVA"</t>
  </si>
  <si>
    <t>EK T  -  EKIPNE TOČKE</t>
  </si>
  <si>
    <t>ZAPISNKI EKIPNE TEKME</t>
  </si>
  <si>
    <t>RDK  -  RDEČI KARTON</t>
  </si>
  <si>
    <t>LIGA</t>
  </si>
  <si>
    <t>KRAJ :</t>
  </si>
  <si>
    <t>DAT.:</t>
  </si>
  <si>
    <t>KROG</t>
  </si>
  <si>
    <t>KEGLJIŠČE :</t>
  </si>
  <si>
    <t>USTREZNO</t>
  </si>
  <si>
    <t>MOŠKI - ŽENSKE</t>
  </si>
  <si>
    <t>ZAČ.-KON. TEKME</t>
  </si>
  <si>
    <t>URA</t>
  </si>
  <si>
    <t>PRIIMEK IN IME TEKMOVALCA / -KE</t>
  </si>
  <si>
    <t>DOMAČA EKIPA</t>
  </si>
  <si>
    <t>GOSTUJOČA EKIPA</t>
  </si>
  <si>
    <t>ŠT. REGISTR.</t>
  </si>
  <si>
    <t>ŠT. LUČAJEV</t>
  </si>
  <si>
    <t>RDK</t>
  </si>
  <si>
    <t>MENJAVA</t>
  </si>
  <si>
    <t>REZULTAT</t>
  </si>
  <si>
    <t>SET TOČKE</t>
  </si>
  <si>
    <t>EK T</t>
  </si>
  <si>
    <t>SKUPNI REZULTAT</t>
  </si>
  <si>
    <t>TOČKE NA SKUPNI REZULTAT</t>
  </si>
  <si>
    <t>SKUPAJ EKIPNE TOČKE</t>
  </si>
  <si>
    <t>TOČKE ZA LESTVICO</t>
  </si>
  <si>
    <t>:</t>
  </si>
  <si>
    <t>Kegljišča</t>
  </si>
  <si>
    <t>MKL</t>
  </si>
  <si>
    <t>krog</t>
  </si>
  <si>
    <t>zmage</t>
  </si>
  <si>
    <t>porazi</t>
  </si>
  <si>
    <t>neodločeno</t>
  </si>
  <si>
    <t>score točke</t>
  </si>
  <si>
    <t>skupno podrti keglji</t>
  </si>
  <si>
    <t>Točke</t>
  </si>
  <si>
    <t>Set točke</t>
  </si>
  <si>
    <t>da</t>
  </si>
  <si>
    <t>1.krog</t>
  </si>
  <si>
    <t>2.krog</t>
  </si>
  <si>
    <t>3.krog</t>
  </si>
  <si>
    <t>4.krog</t>
  </si>
  <si>
    <t>5.krog</t>
  </si>
  <si>
    <t>6.krog</t>
  </si>
  <si>
    <t>Ekipa</t>
  </si>
  <si>
    <t>Ime Priimek</t>
  </si>
  <si>
    <t>1. krog</t>
  </si>
  <si>
    <t>2. krog</t>
  </si>
  <si>
    <t>3. krog</t>
  </si>
  <si>
    <t>4. krog</t>
  </si>
  <si>
    <t>5. krog</t>
  </si>
  <si>
    <t>6. krog</t>
  </si>
  <si>
    <t>7. krog</t>
  </si>
  <si>
    <t>SKUPAJ</t>
  </si>
  <si>
    <t xml:space="preserve">Lestvica posameznikov po </t>
  </si>
  <si>
    <t>krogu</t>
  </si>
  <si>
    <t>Krog</t>
  </si>
  <si>
    <t>7.krog</t>
  </si>
  <si>
    <t>8.krog</t>
  </si>
  <si>
    <t>9.krog</t>
  </si>
  <si>
    <t>10.krog</t>
  </si>
  <si>
    <t>11.krog</t>
  </si>
  <si>
    <t>12.krog</t>
  </si>
  <si>
    <t>13.krog</t>
  </si>
  <si>
    <t>8. krog</t>
  </si>
  <si>
    <t>9. krog</t>
  </si>
  <si>
    <t>10. krog</t>
  </si>
  <si>
    <t>11. krog</t>
  </si>
  <si>
    <t>12. krog</t>
  </si>
  <si>
    <t>13. krog</t>
  </si>
  <si>
    <t>EKIPE</t>
  </si>
  <si>
    <t>Zmage in porazi</t>
  </si>
  <si>
    <t>SKUPNI REZULTAT - PODRTI KEGLJI</t>
  </si>
  <si>
    <t>SKUPAJ TOČKE</t>
  </si>
  <si>
    <t>POVP.</t>
  </si>
  <si>
    <t>Bonusi</t>
  </si>
  <si>
    <t>REMOPLAST</t>
  </si>
  <si>
    <t>KEGLBAR</t>
  </si>
  <si>
    <t>STRUC KOVAČIJA MUTA</t>
  </si>
  <si>
    <t>TRATNIK BOJAN</t>
  </si>
  <si>
    <t>SEVER IGOR</t>
  </si>
  <si>
    <t>BLAZNIK ALOJZ</t>
  </si>
  <si>
    <t>FREIDL JOŽE</t>
  </si>
  <si>
    <t>BOŽIČ SREČKO</t>
  </si>
  <si>
    <t>GROS ADOLF</t>
  </si>
  <si>
    <t>JAVORNIK ANTON</t>
  </si>
  <si>
    <t>JESENK FRANC</t>
  </si>
  <si>
    <t>SKRALOVNIK BOŠTJAN</t>
  </si>
  <si>
    <t>TERTINEK DAMJAN</t>
  </si>
  <si>
    <t>JEŠOVNIK PETER</t>
  </si>
  <si>
    <t>PEKLAR MARJAN</t>
  </si>
  <si>
    <t>KLEMEN BRANKO</t>
  </si>
  <si>
    <t>ŠAUPERL VLADO</t>
  </si>
  <si>
    <t>ŠOL MARJAN</t>
  </si>
  <si>
    <t>GROS ROBI</t>
  </si>
  <si>
    <t>ŽIŽEK DARKO</t>
  </si>
  <si>
    <t>VAJS IGOR</t>
  </si>
  <si>
    <t>JEŠOVNIK MARKO</t>
  </si>
  <si>
    <t>DOBNIK ZORAN</t>
  </si>
  <si>
    <t>FLAJŠAR FRANC</t>
  </si>
  <si>
    <t>LIPUŠ STANKO</t>
  </si>
  <si>
    <t>TROJAK BORIS</t>
  </si>
  <si>
    <t>TERTINEK KARLI</t>
  </si>
  <si>
    <t>KRIVOGRAD VLADO</t>
  </si>
  <si>
    <t>HEDL MITJA</t>
  </si>
  <si>
    <t>BEZGOVŠEK ROBI</t>
  </si>
  <si>
    <t>PRAPER METOD</t>
  </si>
  <si>
    <t>GAČNIK OTO</t>
  </si>
  <si>
    <t>GREBENC MARJAN</t>
  </si>
  <si>
    <t>HAFNER MARJAN</t>
  </si>
  <si>
    <t>PRIJATELJ MILKO</t>
  </si>
  <si>
    <t>GAŠPER BORIS</t>
  </si>
  <si>
    <t>PAJTLER SREČKO</t>
  </si>
  <si>
    <t>VASILJEVIČ MIRAN</t>
  </si>
  <si>
    <t>VERDINEK MIRAN</t>
  </si>
  <si>
    <t>KRASER FRANC</t>
  </si>
  <si>
    <t>SENICA MILAN</t>
  </si>
  <si>
    <t>PERUŠ ERNEST</t>
  </si>
  <si>
    <t>KEFER JOŽE</t>
  </si>
  <si>
    <t>ČEDE DUŠAN</t>
  </si>
  <si>
    <t>PUŠNIK JOŽE</t>
  </si>
  <si>
    <t>VELUNŠEK MIRKO</t>
  </si>
  <si>
    <t>VERČKO DENIS</t>
  </si>
  <si>
    <t>PASTERK DOMEN</t>
  </si>
  <si>
    <t>Bajta</t>
  </si>
  <si>
    <t>ČAGRAN BRANKO</t>
  </si>
  <si>
    <t>KAISER HUBERT</t>
  </si>
  <si>
    <t>HERMAN KARLI</t>
  </si>
  <si>
    <t>HAFNER IGOR</t>
  </si>
  <si>
    <t>PRIJATELJ ZDENKA</t>
  </si>
  <si>
    <t>VAJS NADA</t>
  </si>
  <si>
    <t>JEZERŠEK PAVEL</t>
  </si>
  <si>
    <t>EHMAN FRANC</t>
  </si>
  <si>
    <t>VERHNJAK SREČKO</t>
  </si>
  <si>
    <t>TRŠAR MIRAN</t>
  </si>
  <si>
    <t>DROBNE ALBIN</t>
  </si>
  <si>
    <t>VERMA MUTA</t>
  </si>
  <si>
    <t>ARMATURE MUTA-GOZDARSTVO KASPAR</t>
  </si>
  <si>
    <t>ASI Z VASI</t>
  </si>
  <si>
    <t>MDI DRAVA RADLJE</t>
  </si>
  <si>
    <t>KEGLBAR B</t>
  </si>
  <si>
    <t>OBRTNIKI ELEKTRO JEŠOVNIK</t>
  </si>
  <si>
    <t>FIŠER STOJAN</t>
  </si>
  <si>
    <t>LAZNIK MATJAŽ</t>
  </si>
  <si>
    <t>SLODEJ JAKOB</t>
  </si>
  <si>
    <t>HAFNER DANILO</t>
  </si>
  <si>
    <t>HOLCMAN TOMI</t>
  </si>
  <si>
    <t>GREBENC MIHA</t>
  </si>
  <si>
    <t>PAJTLER SUZANA</t>
  </si>
  <si>
    <t>HAFNER SONJA</t>
  </si>
  <si>
    <t>ROZMAN STANE</t>
  </si>
  <si>
    <t>VASILJEVIČ JOŽA</t>
  </si>
  <si>
    <t>VERDINEK PARADIŽ MIRJANA</t>
  </si>
  <si>
    <t>ŠANTL RUDI</t>
  </si>
  <si>
    <t>HELBINK IVAN</t>
  </si>
  <si>
    <t>CVAR ANEJ</t>
  </si>
  <si>
    <t>PASTERK ČRT</t>
  </si>
  <si>
    <t>WYMERSCH JOHNY</t>
  </si>
  <si>
    <t>TERTINEK TOMI</t>
  </si>
  <si>
    <t>VIŠNER TONI</t>
  </si>
  <si>
    <t>GROS TONE</t>
  </si>
  <si>
    <t>HIRTL BOGDAN</t>
  </si>
  <si>
    <t>VUGA MILAN</t>
  </si>
  <si>
    <t>KAMENŠEK NADA</t>
  </si>
  <si>
    <t>DROFELNIK MOJCA</t>
  </si>
  <si>
    <t>RADLJE</t>
  </si>
  <si>
    <t>14. krog</t>
  </si>
  <si>
    <t>15. krog</t>
  </si>
  <si>
    <t>16. krog</t>
  </si>
  <si>
    <t>14.krog</t>
  </si>
  <si>
    <t>15.krog</t>
  </si>
  <si>
    <t>16.krog</t>
  </si>
  <si>
    <t>17.krog</t>
  </si>
  <si>
    <t>18.krog</t>
  </si>
  <si>
    <t>17. krog</t>
  </si>
  <si>
    <t>18. krog</t>
  </si>
  <si>
    <t>OBRTNIKI ELEKTRO GREŠOVNIK</t>
  </si>
  <si>
    <t>MORI LAVRA</t>
  </si>
  <si>
    <t>KREMZER DANI</t>
  </si>
  <si>
    <t>TOPLER BRANKO</t>
  </si>
  <si>
    <t>KELC MATEJ</t>
  </si>
  <si>
    <t>GRUM SANDI</t>
  </si>
  <si>
    <t>KNSS ARMATURE MUTA</t>
  </si>
  <si>
    <t>FERK PETER</t>
  </si>
  <si>
    <t>BOBOVNIK RUDI</t>
  </si>
  <si>
    <t>VERČKO MAKS</t>
  </si>
  <si>
    <t>PINTER BRANKO</t>
  </si>
  <si>
    <t>PINTER SILVO</t>
  </si>
  <si>
    <t>KREVH ANDRAŽ</t>
  </si>
  <si>
    <t>ROŽMAN RAFKO</t>
  </si>
  <si>
    <t>KADIŠ ALEŠ</t>
  </si>
  <si>
    <t>71:57</t>
  </si>
  <si>
    <t>43:85</t>
  </si>
  <si>
    <t>69:59</t>
  </si>
  <si>
    <t>20:108</t>
  </si>
  <si>
    <t>56:72</t>
  </si>
  <si>
    <t>45:83</t>
  </si>
  <si>
    <t>113:15</t>
  </si>
  <si>
    <t>86:42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</si>
</sst>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mmm\ yyyy"/>
    <numFmt numFmtId="173" formatCode="0.0"/>
    <numFmt numFmtId="174" formatCode="[$-424]d\.\ mmmm\ yyyy"/>
    <numFmt numFmtId="175" formatCode="_*"/>
  </numFmts>
  <fonts count="63">
    <font>
      <sz val="10"/>
      <name val="Arial"/>
      <family val="0"/>
    </font>
    <font>
      <u val="single"/>
      <sz val="10"/>
      <color indexed="12"/>
      <name val="Arial"/>
      <family val="2"/>
    </font>
    <font>
      <u val="single"/>
      <sz val="10"/>
      <color indexed="36"/>
      <name val="Arial"/>
      <family val="2"/>
    </font>
    <font>
      <b/>
      <sz val="10"/>
      <name val="Arial"/>
      <family val="2"/>
    </font>
    <font>
      <b/>
      <sz val="14"/>
      <name val="Arial"/>
      <family val="2"/>
    </font>
    <font>
      <sz val="12"/>
      <name val="Arial"/>
      <family val="2"/>
    </font>
    <font>
      <b/>
      <sz val="16"/>
      <name val="Arial"/>
      <family val="2"/>
    </font>
    <font>
      <sz val="16"/>
      <name val="Arial"/>
      <family val="2"/>
    </font>
    <font>
      <b/>
      <sz val="11"/>
      <name val="Arial"/>
      <family val="2"/>
    </font>
    <font>
      <sz val="7"/>
      <name val="Arial"/>
      <family val="2"/>
    </font>
    <font>
      <b/>
      <u val="single"/>
      <sz val="10"/>
      <name val="Arial"/>
      <family val="2"/>
    </font>
    <font>
      <b/>
      <sz val="8"/>
      <name val="Arial"/>
      <family val="2"/>
    </font>
    <font>
      <b/>
      <sz val="9"/>
      <name val="Arial"/>
      <family val="2"/>
    </font>
    <font>
      <b/>
      <sz val="7"/>
      <name val="Arial"/>
      <family val="2"/>
    </font>
    <font>
      <sz val="8"/>
      <name val="Arial"/>
      <family val="2"/>
    </font>
    <font>
      <b/>
      <sz val="12"/>
      <name val="Arial"/>
      <family val="2"/>
    </font>
    <font>
      <sz val="14"/>
      <name val="Arial"/>
      <family val="2"/>
    </font>
    <font>
      <b/>
      <sz val="18"/>
      <name val="Arial"/>
      <family val="2"/>
    </font>
    <font>
      <b/>
      <sz val="10"/>
      <color indexed="13"/>
      <name val="Arial"/>
      <family val="2"/>
    </font>
    <font>
      <b/>
      <sz val="12"/>
      <color indexed="13"/>
      <name val="Arial"/>
      <family val="2"/>
    </font>
    <font>
      <sz val="12"/>
      <color indexed="13"/>
      <name val="Arial"/>
      <family val="2"/>
    </font>
    <font>
      <sz val="16"/>
      <color indexed="13"/>
      <name val="Arial"/>
      <family val="2"/>
    </font>
    <font>
      <sz val="10"/>
      <color indexed="51"/>
      <name val="Arial"/>
      <family val="2"/>
    </font>
    <font>
      <b/>
      <sz val="7"/>
      <color indexed="15"/>
      <name val="Arial"/>
      <family val="2"/>
    </font>
    <font>
      <sz val="10"/>
      <color indexed="15"/>
      <name val="Arial"/>
      <family val="2"/>
    </font>
    <font>
      <sz val="8"/>
      <color indexed="15"/>
      <name val="Arial"/>
      <family val="2"/>
    </font>
    <font>
      <b/>
      <sz val="10"/>
      <color indexed="15"/>
      <name val="Arial"/>
      <family val="2"/>
    </font>
    <font>
      <sz val="7"/>
      <color indexed="15"/>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8"/>
        <bgColor indexed="64"/>
      </patternFill>
    </fill>
    <fill>
      <patternFill patternType="solid">
        <fgColor indexed="51"/>
        <bgColor indexed="64"/>
      </patternFill>
    </fill>
    <fill>
      <patternFill patternType="solid">
        <fgColor indexed="13"/>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medium"/>
    </border>
    <border>
      <left>
        <color indexed="63"/>
      </left>
      <right>
        <color indexed="63"/>
      </right>
      <top style="medium"/>
      <bottom style="medium"/>
    </border>
    <border>
      <left style="medium"/>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thin"/>
    </border>
    <border>
      <left style="medium"/>
      <right>
        <color indexed="63"/>
      </right>
      <top style="thin"/>
      <bottom style="mediu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medium"/>
      <right>
        <color indexed="63"/>
      </right>
      <top style="thin"/>
      <bottom style="thin"/>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style="thin"/>
      <top>
        <color indexed="63"/>
      </top>
      <bottom>
        <color indexed="63"/>
      </bottom>
    </border>
    <border>
      <left style="medium"/>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1" fillId="0" borderId="0" applyNumberFormat="0" applyFill="0" applyBorder="0" applyAlignment="0" applyProtection="0"/>
    <xf numFmtId="0" fontId="49" fillId="20"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7" fillId="0" borderId="6" applyNumberFormat="0" applyFill="0" applyAlignment="0" applyProtection="0"/>
    <xf numFmtId="0" fontId="58" fillId="29" borderId="7" applyNumberFormat="0" applyAlignment="0" applyProtection="0"/>
    <xf numFmtId="0" fontId="59" fillId="20" borderId="8" applyNumberFormat="0" applyAlignment="0" applyProtection="0"/>
    <xf numFmtId="0" fontId="60" fillId="30" borderId="0" applyNumberFormat="0" applyBorder="0" applyAlignment="0" applyProtection="0"/>
    <xf numFmtId="0" fontId="14"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1" borderId="8" applyNumberFormat="0" applyAlignment="0" applyProtection="0"/>
    <xf numFmtId="0" fontId="62" fillId="0" borderId="9" applyNumberFormat="0" applyFill="0" applyAlignment="0" applyProtection="0"/>
  </cellStyleXfs>
  <cellXfs count="256">
    <xf numFmtId="0" fontId="0" fillId="0" borderId="0" xfId="0"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7" fillId="0" borderId="0" xfId="0" applyFont="1" applyBorder="1" applyAlignment="1">
      <alignment/>
    </xf>
    <xf numFmtId="0" fontId="4"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0" xfId="0" applyNumberFormat="1" applyFill="1" applyAlignment="1" applyProtection="1">
      <alignment/>
      <protection/>
    </xf>
    <xf numFmtId="0" fontId="8" fillId="0" borderId="0" xfId="0" applyFont="1" applyFill="1" applyAlignment="1" applyProtection="1">
      <alignment horizontal="center"/>
      <protection/>
    </xf>
    <xf numFmtId="0" fontId="0" fillId="0" borderId="0" xfId="0" applyFill="1" applyAlignment="1" applyProtection="1">
      <alignment/>
      <protection/>
    </xf>
    <xf numFmtId="0" fontId="10" fillId="0" borderId="0" xfId="0" applyFont="1" applyFill="1" applyAlignment="1" applyProtection="1">
      <alignment/>
      <protection/>
    </xf>
    <xf numFmtId="0" fontId="0" fillId="0" borderId="0" xfId="0" applyFill="1" applyAlignment="1" applyProtection="1">
      <alignment horizontal="center"/>
      <protection/>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0" xfId="0" applyFont="1" applyFill="1" applyAlignment="1" applyProtection="1">
      <alignment horizontal="right" vertical="center"/>
      <protection/>
    </xf>
    <xf numFmtId="0" fontId="12"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NumberFormat="1" applyFill="1" applyBorder="1" applyAlignment="1" applyProtection="1">
      <alignment/>
      <protection/>
    </xf>
    <xf numFmtId="0" fontId="3" fillId="0" borderId="0" xfId="57" applyFont="1" applyFill="1" applyAlignment="1" applyProtection="1">
      <alignment horizontal="centerContinuous" vertical="center"/>
      <protection/>
    </xf>
    <xf numFmtId="0" fontId="13" fillId="0" borderId="17" xfId="57" applyFont="1" applyFill="1" applyBorder="1" applyAlignment="1" applyProtection="1">
      <alignment horizontal="center" vertical="center"/>
      <protection/>
    </xf>
    <xf numFmtId="173" fontId="3" fillId="0" borderId="0" xfId="57" applyNumberFormat="1" applyFont="1" applyFill="1" applyAlignment="1" applyProtection="1">
      <alignment horizontal="centerContinuous" vertical="center"/>
      <protection/>
    </xf>
    <xf numFmtId="0" fontId="13"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0" xfId="0" applyNumberFormat="1" applyFill="1" applyAlignment="1" applyProtection="1">
      <alignment/>
      <protection/>
    </xf>
    <xf numFmtId="0" fontId="3" fillId="0" borderId="0" xfId="0" applyNumberFormat="1" applyFont="1" applyFill="1" applyBorder="1" applyAlignment="1" applyProtection="1">
      <alignment horizontal="center"/>
      <protection/>
    </xf>
    <xf numFmtId="0" fontId="0" fillId="0" borderId="0" xfId="0" applyNumberFormat="1" applyFill="1" applyAlignment="1" applyProtection="1">
      <alignment horizontal="center" vertical="center"/>
      <protection/>
    </xf>
    <xf numFmtId="0" fontId="11" fillId="0" borderId="0" xfId="0" applyNumberFormat="1" applyFont="1" applyFill="1" applyAlignment="1" applyProtection="1">
      <alignment horizontal="center" vertical="center"/>
      <protection/>
    </xf>
    <xf numFmtId="173" fontId="11" fillId="0" borderId="18" xfId="0" applyNumberFormat="1" applyFont="1" applyFill="1" applyBorder="1" applyAlignment="1" applyProtection="1">
      <alignment horizontal="center" vertical="center"/>
      <protection/>
    </xf>
    <xf numFmtId="173" fontId="11" fillId="0" borderId="0" xfId="0" applyNumberFormat="1" applyFont="1" applyFill="1" applyBorder="1" applyAlignment="1" applyProtection="1">
      <alignment horizontal="center" vertical="center"/>
      <protection/>
    </xf>
    <xf numFmtId="173" fontId="11" fillId="0" borderId="19" xfId="0" applyNumberFormat="1" applyFont="1" applyFill="1" applyBorder="1" applyAlignment="1" applyProtection="1">
      <alignment horizontal="center" vertical="center"/>
      <protection/>
    </xf>
    <xf numFmtId="173" fontId="11" fillId="0" borderId="20" xfId="0" applyNumberFormat="1" applyFont="1" applyFill="1" applyBorder="1" applyAlignment="1" applyProtection="1">
      <alignment horizontal="center" vertical="center"/>
      <protection/>
    </xf>
    <xf numFmtId="173" fontId="11" fillId="0" borderId="21"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173" fontId="11" fillId="0" borderId="0" xfId="0" applyNumberFormat="1" applyFont="1" applyFill="1" applyAlignment="1" applyProtection="1">
      <alignment horizontal="center" vertical="center"/>
      <protection/>
    </xf>
    <xf numFmtId="0" fontId="13" fillId="0" borderId="0" xfId="0" applyNumberFormat="1" applyFont="1" applyFill="1" applyBorder="1" applyAlignment="1" applyProtection="1">
      <alignment horizontal="center" vertical="top"/>
      <protection/>
    </xf>
    <xf numFmtId="49" fontId="3" fillId="0" borderId="22" xfId="57" applyNumberFormat="1" applyFont="1" applyFill="1" applyBorder="1" applyAlignment="1" applyProtection="1">
      <alignment horizontal="center" vertical="center"/>
      <protection/>
    </xf>
    <xf numFmtId="172" fontId="3" fillId="0" borderId="23" xfId="57"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0" borderId="0" xfId="0" applyFill="1" applyAlignment="1" applyProtection="1">
      <alignment/>
      <protection locked="0"/>
    </xf>
    <xf numFmtId="0" fontId="5" fillId="0" borderId="0" xfId="0" applyFont="1" applyBorder="1" applyAlignment="1">
      <alignment/>
    </xf>
    <xf numFmtId="0" fontId="15" fillId="0" borderId="10" xfId="0" applyFont="1" applyBorder="1" applyAlignment="1">
      <alignment/>
    </xf>
    <xf numFmtId="0" fontId="3" fillId="0" borderId="22" xfId="0" applyFont="1" applyBorder="1" applyAlignment="1">
      <alignment/>
    </xf>
    <xf numFmtId="0" fontId="0" fillId="0" borderId="22" xfId="0" applyBorder="1" applyAlignment="1">
      <alignment/>
    </xf>
    <xf numFmtId="0" fontId="16" fillId="0" borderId="0" xfId="0" applyFont="1" applyAlignment="1">
      <alignment horizontal="center"/>
    </xf>
    <xf numFmtId="0" fontId="0" fillId="0" borderId="24" xfId="0" applyFill="1" applyBorder="1" applyAlignment="1">
      <alignment/>
    </xf>
    <xf numFmtId="0" fontId="17" fillId="0" borderId="24" xfId="0" applyFont="1" applyFill="1" applyBorder="1" applyAlignment="1">
      <alignment/>
    </xf>
    <xf numFmtId="0" fontId="0" fillId="0" borderId="25" xfId="0" applyBorder="1" applyAlignment="1">
      <alignment/>
    </xf>
    <xf numFmtId="0" fontId="18" fillId="32" borderId="0" xfId="0" applyFont="1" applyFill="1" applyAlignment="1">
      <alignment/>
    </xf>
    <xf numFmtId="0" fontId="19" fillId="32" borderId="0" xfId="0" applyFont="1" applyFill="1" applyAlignment="1">
      <alignment/>
    </xf>
    <xf numFmtId="0" fontId="20" fillId="32" borderId="0" xfId="0" applyFont="1" applyFill="1" applyAlignment="1">
      <alignment/>
    </xf>
    <xf numFmtId="0" fontId="0" fillId="32" borderId="0" xfId="0" applyFill="1" applyAlignment="1">
      <alignment/>
    </xf>
    <xf numFmtId="0" fontId="21" fillId="32" borderId="0" xfId="0" applyFont="1" applyFill="1" applyAlignment="1">
      <alignment/>
    </xf>
    <xf numFmtId="49"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ont="1" applyAlignment="1">
      <alignment/>
    </xf>
    <xf numFmtId="0" fontId="0" fillId="0" borderId="22" xfId="0" applyFill="1" applyBorder="1" applyAlignment="1">
      <alignment horizontal="center"/>
    </xf>
    <xf numFmtId="0" fontId="0" fillId="0" borderId="22" xfId="0" applyBorder="1" applyAlignment="1">
      <alignment horizontal="center"/>
    </xf>
    <xf numFmtId="49" fontId="0" fillId="0" borderId="22" xfId="0" applyNumberFormat="1" applyBorder="1" applyAlignment="1">
      <alignment horizontal="center"/>
    </xf>
    <xf numFmtId="0" fontId="0" fillId="0" borderId="26" xfId="0" applyBorder="1" applyAlignment="1">
      <alignment horizontal="center"/>
    </xf>
    <xf numFmtId="0" fontId="0" fillId="0" borderId="27" xfId="0" applyFill="1" applyBorder="1" applyAlignment="1">
      <alignment horizontal="center"/>
    </xf>
    <xf numFmtId="0" fontId="0" fillId="0" borderId="27" xfId="0" applyBorder="1" applyAlignment="1">
      <alignment horizontal="center"/>
    </xf>
    <xf numFmtId="49" fontId="0" fillId="0" borderId="27" xfId="0" applyNumberFormat="1" applyBorder="1" applyAlignment="1">
      <alignment horizontal="center"/>
    </xf>
    <xf numFmtId="0" fontId="0" fillId="0" borderId="28" xfId="0" applyBorder="1" applyAlignment="1">
      <alignment horizontal="center"/>
    </xf>
    <xf numFmtId="0" fontId="0" fillId="0" borderId="29" xfId="0" applyBorder="1" applyAlignment="1">
      <alignment horizontal="left"/>
    </xf>
    <xf numFmtId="0" fontId="0" fillId="0" borderId="30" xfId="0" applyFill="1" applyBorder="1" applyAlignment="1">
      <alignment horizontal="center"/>
    </xf>
    <xf numFmtId="0" fontId="0" fillId="0" borderId="30" xfId="0"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49" fontId="3" fillId="0" borderId="12" xfId="0" applyNumberFormat="1" applyFont="1" applyBorder="1" applyAlignment="1">
      <alignment horizontal="center"/>
    </xf>
    <xf numFmtId="0" fontId="3" fillId="0" borderId="13" xfId="0" applyFont="1" applyBorder="1" applyAlignment="1">
      <alignment horizontal="center"/>
    </xf>
    <xf numFmtId="0" fontId="0" fillId="0" borderId="31" xfId="0" applyBorder="1" applyAlignment="1">
      <alignment/>
    </xf>
    <xf numFmtId="0" fontId="17" fillId="0" borderId="32" xfId="0" applyFont="1" applyFill="1" applyBorder="1" applyAlignment="1">
      <alignment/>
    </xf>
    <xf numFmtId="0" fontId="17" fillId="0" borderId="31" xfId="0" applyFont="1" applyFill="1" applyBorder="1" applyAlignment="1">
      <alignment/>
    </xf>
    <xf numFmtId="0" fontId="22" fillId="33" borderId="33" xfId="0" applyFont="1" applyFill="1" applyBorder="1" applyAlignment="1">
      <alignment/>
    </xf>
    <xf numFmtId="0" fontId="22" fillId="33" borderId="34" xfId="0" applyFont="1" applyFill="1" applyBorder="1" applyAlignment="1">
      <alignment/>
    </xf>
    <xf numFmtId="0" fontId="22" fillId="33" borderId="0" xfId="0" applyFont="1" applyFill="1" applyBorder="1" applyAlignment="1">
      <alignment/>
    </xf>
    <xf numFmtId="0" fontId="22" fillId="33" borderId="35" xfId="0" applyFont="1" applyFill="1" applyBorder="1" applyAlignment="1">
      <alignment/>
    </xf>
    <xf numFmtId="0" fontId="5" fillId="34" borderId="36" xfId="0" applyFont="1" applyFill="1" applyBorder="1" applyAlignment="1" applyProtection="1">
      <alignment/>
      <protection locked="0"/>
    </xf>
    <xf numFmtId="0" fontId="5" fillId="34" borderId="37" xfId="0" applyFont="1" applyFill="1" applyBorder="1" applyAlignment="1" applyProtection="1">
      <alignment/>
      <protection locked="0"/>
    </xf>
    <xf numFmtId="0" fontId="5" fillId="34" borderId="38" xfId="0" applyFont="1" applyFill="1" applyBorder="1" applyAlignment="1" applyProtection="1">
      <alignment/>
      <protection locked="0"/>
    </xf>
    <xf numFmtId="0" fontId="5" fillId="34" borderId="39" xfId="0" applyFont="1" applyFill="1" applyBorder="1" applyAlignment="1" applyProtection="1">
      <alignment/>
      <protection locked="0"/>
    </xf>
    <xf numFmtId="0" fontId="5" fillId="34" borderId="30" xfId="0" applyFont="1" applyFill="1" applyBorder="1" applyAlignment="1" applyProtection="1">
      <alignment/>
      <protection locked="0"/>
    </xf>
    <xf numFmtId="0" fontId="5" fillId="34" borderId="40" xfId="0" applyFont="1" applyFill="1" applyBorder="1" applyAlignment="1" applyProtection="1">
      <alignment/>
      <protection locked="0"/>
    </xf>
    <xf numFmtId="0" fontId="5" fillId="34" borderId="41" xfId="0" applyFont="1" applyFill="1" applyBorder="1" applyAlignment="1" applyProtection="1">
      <alignment/>
      <protection locked="0"/>
    </xf>
    <xf numFmtId="0" fontId="5" fillId="34" borderId="22" xfId="0" applyFont="1" applyFill="1" applyBorder="1" applyAlignment="1" applyProtection="1">
      <alignment/>
      <protection locked="0"/>
    </xf>
    <xf numFmtId="0" fontId="5" fillId="34" borderId="26" xfId="0" applyFont="1" applyFill="1" applyBorder="1" applyAlignment="1" applyProtection="1">
      <alignment/>
      <protection locked="0"/>
    </xf>
    <xf numFmtId="0" fontId="0" fillId="0" borderId="0" xfId="0" applyFont="1" applyAlignment="1" applyProtection="1">
      <alignment/>
      <protection hidden="1"/>
    </xf>
    <xf numFmtId="0" fontId="0" fillId="0" borderId="0" xfId="0" applyAlignment="1" applyProtection="1">
      <alignment/>
      <protection hidden="1"/>
    </xf>
    <xf numFmtId="0" fontId="3" fillId="0" borderId="22" xfId="0" applyFont="1" applyBorder="1" applyAlignment="1">
      <alignment horizontal="center"/>
    </xf>
    <xf numFmtId="0" fontId="13" fillId="0" borderId="22" xfId="0" applyFont="1" applyBorder="1" applyAlignment="1">
      <alignment horizontal="center"/>
    </xf>
    <xf numFmtId="0" fontId="14" fillId="0" borderId="22" xfId="0" applyFont="1" applyBorder="1" applyAlignment="1">
      <alignment horizontal="center"/>
    </xf>
    <xf numFmtId="0" fontId="16" fillId="0" borderId="22" xfId="0" applyFont="1" applyBorder="1" applyAlignment="1">
      <alignment horizontal="center"/>
    </xf>
    <xf numFmtId="49" fontId="0" fillId="0" borderId="0" xfId="0" applyNumberFormat="1" applyAlignment="1">
      <alignment/>
    </xf>
    <xf numFmtId="49" fontId="5" fillId="34" borderId="41" xfId="0" applyNumberFormat="1" applyFont="1" applyFill="1" applyBorder="1" applyAlignment="1" applyProtection="1">
      <alignment/>
      <protection locked="0"/>
    </xf>
    <xf numFmtId="49" fontId="0" fillId="0" borderId="22" xfId="0" applyNumberFormat="1" applyFont="1" applyBorder="1" applyAlignment="1">
      <alignment horizontal="center"/>
    </xf>
    <xf numFmtId="2" fontId="0" fillId="0" borderId="0" xfId="0" applyNumberFormat="1" applyAlignment="1">
      <alignment/>
    </xf>
    <xf numFmtId="2" fontId="13" fillId="0" borderId="22" xfId="0" applyNumberFormat="1" applyFont="1" applyBorder="1" applyAlignment="1">
      <alignment horizontal="center"/>
    </xf>
    <xf numFmtId="2" fontId="0" fillId="0" borderId="22" xfId="0" applyNumberFormat="1" applyBorder="1" applyAlignment="1">
      <alignment/>
    </xf>
    <xf numFmtId="0" fontId="3" fillId="0" borderId="0" xfId="0" applyNumberFormat="1" applyFont="1" applyFill="1" applyAlignment="1" applyProtection="1">
      <alignment/>
      <protection/>
    </xf>
    <xf numFmtId="49" fontId="5" fillId="34" borderId="42" xfId="0" applyNumberFormat="1" applyFont="1" applyFill="1" applyBorder="1" applyAlignment="1" applyProtection="1">
      <alignment/>
      <protection locked="0"/>
    </xf>
    <xf numFmtId="0" fontId="5" fillId="34" borderId="43" xfId="0" applyFont="1" applyFill="1" applyBorder="1" applyAlignment="1" applyProtection="1">
      <alignment/>
      <protection locked="0"/>
    </xf>
    <xf numFmtId="0" fontId="5" fillId="34" borderId="44" xfId="0" applyFont="1" applyFill="1" applyBorder="1" applyAlignment="1" applyProtection="1">
      <alignment/>
      <protection locked="0"/>
    </xf>
    <xf numFmtId="0" fontId="5" fillId="34" borderId="22" xfId="0" applyFont="1" applyFill="1" applyBorder="1" applyAlignment="1">
      <alignment/>
    </xf>
    <xf numFmtId="175" fontId="5" fillId="34" borderId="22" xfId="0" applyNumberFormat="1" applyFont="1" applyFill="1" applyBorder="1" applyAlignment="1">
      <alignment/>
    </xf>
    <xf numFmtId="0" fontId="5" fillId="34" borderId="45" xfId="0" applyFont="1" applyFill="1" applyBorder="1" applyAlignment="1" applyProtection="1">
      <alignment/>
      <protection locked="0"/>
    </xf>
    <xf numFmtId="0" fontId="5" fillId="34" borderId="46" xfId="0" applyFont="1" applyFill="1" applyBorder="1" applyAlignment="1" applyProtection="1">
      <alignment/>
      <protection locked="0"/>
    </xf>
    <xf numFmtId="0" fontId="5" fillId="34" borderId="47" xfId="0" applyFont="1" applyFill="1" applyBorder="1" applyAlignment="1" applyProtection="1">
      <alignment/>
      <protection locked="0"/>
    </xf>
    <xf numFmtId="0" fontId="5" fillId="34" borderId="41" xfId="0" applyFont="1" applyFill="1" applyBorder="1" applyAlignment="1">
      <alignment/>
    </xf>
    <xf numFmtId="0" fontId="5" fillId="34" borderId="26" xfId="0" applyFont="1" applyFill="1" applyBorder="1" applyAlignment="1">
      <alignment/>
    </xf>
    <xf numFmtId="0" fontId="5" fillId="34" borderId="27" xfId="0" applyFont="1" applyFill="1" applyBorder="1" applyAlignment="1">
      <alignment/>
    </xf>
    <xf numFmtId="0" fontId="5" fillId="34" borderId="28" xfId="0" applyFont="1" applyFill="1" applyBorder="1" applyAlignment="1">
      <alignment/>
    </xf>
    <xf numFmtId="0" fontId="15" fillId="0" borderId="48" xfId="0" applyFont="1" applyBorder="1" applyAlignment="1">
      <alignment/>
    </xf>
    <xf numFmtId="0" fontId="5" fillId="34" borderId="48" xfId="0" applyFont="1" applyFill="1" applyBorder="1" applyAlignment="1" applyProtection="1">
      <alignment/>
      <protection locked="0"/>
    </xf>
    <xf numFmtId="0" fontId="5" fillId="34" borderId="25" xfId="0" applyFont="1" applyFill="1" applyBorder="1" applyAlignment="1">
      <alignment/>
    </xf>
    <xf numFmtId="0" fontId="23" fillId="0" borderId="0"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0" fillId="0" borderId="0" xfId="0" applyBorder="1" applyAlignment="1">
      <alignment/>
    </xf>
    <xf numFmtId="0" fontId="0" fillId="0" borderId="49" xfId="0" applyBorder="1" applyAlignment="1">
      <alignment horizontal="left"/>
    </xf>
    <xf numFmtId="49" fontId="0" fillId="0" borderId="22" xfId="0" applyNumberFormat="1" applyFill="1" applyBorder="1" applyAlignment="1">
      <alignment horizontal="center"/>
    </xf>
    <xf numFmtId="0" fontId="0" fillId="0" borderId="40" xfId="0" applyBorder="1" applyAlignment="1">
      <alignment horizontal="center"/>
    </xf>
    <xf numFmtId="0" fontId="0" fillId="0" borderId="26" xfId="0" applyFill="1" applyBorder="1" applyAlignment="1">
      <alignment horizontal="center"/>
    </xf>
    <xf numFmtId="0" fontId="0" fillId="0" borderId="22" xfId="0" applyFont="1" applyBorder="1" applyAlignment="1">
      <alignment/>
    </xf>
    <xf numFmtId="0" fontId="0" fillId="0" borderId="0" xfId="0" applyFont="1" applyAlignment="1">
      <alignment/>
    </xf>
    <xf numFmtId="49" fontId="5" fillId="34" borderId="41" xfId="0" applyNumberFormat="1" applyFont="1" applyFill="1" applyBorder="1" applyAlignment="1" applyProtection="1">
      <alignment/>
      <protection locked="0"/>
    </xf>
    <xf numFmtId="0" fontId="0" fillId="0" borderId="0" xfId="0" applyFont="1" applyBorder="1" applyAlignment="1">
      <alignment/>
    </xf>
    <xf numFmtId="0" fontId="11" fillId="0" borderId="50" xfId="0" applyFont="1" applyFill="1" applyBorder="1" applyAlignment="1" applyProtection="1">
      <alignment horizontal="left" vertical="center"/>
      <protection/>
    </xf>
    <xf numFmtId="0" fontId="11" fillId="0" borderId="20" xfId="0" applyFont="1" applyFill="1" applyBorder="1" applyAlignment="1" applyProtection="1">
      <alignment horizontal="left" vertical="center"/>
      <protection/>
    </xf>
    <xf numFmtId="0" fontId="11" fillId="0" borderId="17" xfId="0" applyFont="1" applyFill="1" applyBorder="1" applyAlignment="1" applyProtection="1">
      <alignment horizontal="left" vertical="center"/>
      <protection/>
    </xf>
    <xf numFmtId="0" fontId="12" fillId="0" borderId="32" xfId="0" applyFont="1" applyFill="1" applyBorder="1" applyAlignment="1" applyProtection="1">
      <alignment horizontal="left"/>
      <protection locked="0"/>
    </xf>
    <xf numFmtId="0" fontId="12" fillId="0" borderId="24" xfId="0" applyFont="1" applyFill="1" applyBorder="1" applyAlignment="1" applyProtection="1">
      <alignment horizontal="left"/>
      <protection locked="0"/>
    </xf>
    <xf numFmtId="0" fontId="12" fillId="0" borderId="31" xfId="0" applyFont="1" applyFill="1" applyBorder="1" applyAlignment="1" applyProtection="1">
      <alignment horizontal="left"/>
      <protection locked="0"/>
    </xf>
    <xf numFmtId="0" fontId="9" fillId="0" borderId="0" xfId="0" applyFont="1" applyFill="1" applyAlignment="1" applyProtection="1">
      <alignment horizontal="left"/>
      <protection/>
    </xf>
    <xf numFmtId="0" fontId="12" fillId="0" borderId="32" xfId="0" applyFont="1" applyFill="1" applyBorder="1" applyAlignment="1" applyProtection="1">
      <alignment horizontal="left"/>
      <protection/>
    </xf>
    <xf numFmtId="0" fontId="12" fillId="0" borderId="24" xfId="0" applyFont="1" applyFill="1" applyBorder="1" applyAlignment="1" applyProtection="1">
      <alignment horizontal="left"/>
      <protection/>
    </xf>
    <xf numFmtId="0" fontId="12" fillId="0" borderId="31" xfId="0" applyFont="1" applyFill="1" applyBorder="1" applyAlignment="1" applyProtection="1">
      <alignment horizontal="left"/>
      <protection/>
    </xf>
    <xf numFmtId="14" fontId="12" fillId="0" borderId="32" xfId="0" applyNumberFormat="1" applyFont="1" applyFill="1" applyBorder="1" applyAlignment="1" applyProtection="1">
      <alignment horizontal="center" vertical="center"/>
      <protection locked="0"/>
    </xf>
    <xf numFmtId="14" fontId="12" fillId="0" borderId="24" xfId="0" applyNumberFormat="1" applyFont="1" applyFill="1" applyBorder="1" applyAlignment="1" applyProtection="1">
      <alignment horizontal="center" vertical="center"/>
      <protection locked="0"/>
    </xf>
    <xf numFmtId="14" fontId="12" fillId="0" borderId="31" xfId="0" applyNumberFormat="1"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xf>
    <xf numFmtId="0" fontId="11" fillId="0" borderId="52"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11" fillId="0" borderId="53" xfId="57" applyFont="1" applyFill="1" applyBorder="1" applyAlignment="1" applyProtection="1">
      <alignment horizontal="center" vertical="center"/>
      <protection/>
    </xf>
    <xf numFmtId="0" fontId="11" fillId="0" borderId="54" xfId="57" applyFont="1" applyFill="1" applyBorder="1" applyAlignment="1" applyProtection="1">
      <alignment horizontal="center" vertical="center"/>
      <protection/>
    </xf>
    <xf numFmtId="0" fontId="11" fillId="0" borderId="55" xfId="57" applyFont="1" applyFill="1" applyBorder="1" applyAlignment="1" applyProtection="1">
      <alignment horizontal="center" vertical="center"/>
      <protection/>
    </xf>
    <xf numFmtId="0" fontId="13" fillId="0" borderId="53" xfId="57" applyFont="1" applyFill="1" applyBorder="1" applyAlignment="1" applyProtection="1">
      <alignment horizontal="center" vertical="center"/>
      <protection/>
    </xf>
    <xf numFmtId="0" fontId="13" fillId="0" borderId="54" xfId="57" applyFont="1" applyFill="1" applyBorder="1" applyAlignment="1" applyProtection="1">
      <alignment horizontal="center" vertical="center"/>
      <protection/>
    </xf>
    <xf numFmtId="0" fontId="13" fillId="0" borderId="55" xfId="57" applyFont="1" applyFill="1" applyBorder="1" applyAlignment="1" applyProtection="1">
      <alignment horizontal="center" vertical="center"/>
      <protection/>
    </xf>
    <xf numFmtId="0" fontId="11" fillId="0" borderId="50"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49" fontId="12" fillId="0" borderId="32" xfId="0" applyNumberFormat="1" applyFont="1" applyFill="1" applyBorder="1" applyAlignment="1" applyProtection="1">
      <alignment horizontal="center" vertical="center"/>
      <protection locked="0"/>
    </xf>
    <xf numFmtId="49" fontId="12" fillId="0" borderId="24" xfId="0" applyNumberFormat="1" applyFont="1" applyFill="1" applyBorder="1" applyAlignment="1" applyProtection="1">
      <alignment horizontal="center" vertical="center"/>
      <protection locked="0"/>
    </xf>
    <xf numFmtId="49" fontId="12" fillId="0" borderId="31" xfId="0" applyNumberFormat="1" applyFont="1" applyFill="1" applyBorder="1" applyAlignment="1" applyProtection="1">
      <alignment horizontal="center" vertical="center"/>
      <protection locked="0"/>
    </xf>
    <xf numFmtId="0" fontId="11" fillId="0" borderId="0" xfId="0" applyFont="1" applyFill="1" applyAlignment="1" applyProtection="1">
      <alignment horizontal="center" vertical="center"/>
      <protection/>
    </xf>
    <xf numFmtId="0" fontId="13" fillId="0" borderId="56" xfId="57" applyFont="1" applyFill="1" applyBorder="1" applyAlignment="1" applyProtection="1">
      <alignment horizontal="center" vertical="center"/>
      <protection/>
    </xf>
    <xf numFmtId="0" fontId="13" fillId="0" borderId="57" xfId="57" applyFont="1" applyFill="1" applyBorder="1" applyAlignment="1" applyProtection="1">
      <alignment horizontal="center" vertical="center"/>
      <protection/>
    </xf>
    <xf numFmtId="0" fontId="13" fillId="0" borderId="50"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0" fillId="0" borderId="52" xfId="0" applyFont="1" applyFill="1" applyBorder="1" applyAlignment="1" applyProtection="1">
      <alignment horizontal="center" vertical="center" wrapText="1"/>
      <protection/>
    </xf>
    <xf numFmtId="0" fontId="0" fillId="0" borderId="60" xfId="0" applyFont="1" applyFill="1" applyBorder="1" applyAlignment="1" applyProtection="1">
      <alignment horizontal="center" vertical="center" wrapText="1"/>
      <protection/>
    </xf>
    <xf numFmtId="0" fontId="0" fillId="0" borderId="61" xfId="0" applyFont="1" applyFill="1" applyBorder="1" applyAlignment="1" applyProtection="1">
      <alignment horizontal="center" vertical="center" wrapText="1"/>
      <protection/>
    </xf>
    <xf numFmtId="0" fontId="0" fillId="0" borderId="62" xfId="0" applyFont="1" applyFill="1" applyBorder="1" applyAlignment="1" applyProtection="1">
      <alignment horizontal="center" vertical="center" wrapText="1"/>
      <protection/>
    </xf>
    <xf numFmtId="0" fontId="13" fillId="0" borderId="51" xfId="57" applyFont="1" applyFill="1" applyBorder="1" applyAlignment="1" applyProtection="1">
      <alignment horizontal="center" vertical="center"/>
      <protection/>
    </xf>
    <xf numFmtId="0" fontId="13" fillId="0" borderId="23" xfId="57" applyFont="1" applyFill="1" applyBorder="1" applyAlignment="1" applyProtection="1">
      <alignment horizontal="center" vertical="center"/>
      <protection/>
    </xf>
    <xf numFmtId="0" fontId="13" fillId="0" borderId="63" xfId="57" applyFont="1" applyFill="1" applyBorder="1" applyAlignment="1" applyProtection="1">
      <alignment horizontal="center" vertical="center"/>
      <protection/>
    </xf>
    <xf numFmtId="0" fontId="13" fillId="0" borderId="64" xfId="57" applyFont="1" applyFill="1" applyBorder="1" applyAlignment="1" applyProtection="1">
      <alignment horizontal="center" vertical="center"/>
      <protection/>
    </xf>
    <xf numFmtId="0" fontId="13" fillId="0" borderId="54" xfId="57" applyFont="1" applyFill="1" applyBorder="1" applyAlignment="1" applyProtection="1">
      <alignment horizontal="center" vertical="center"/>
      <protection/>
    </xf>
    <xf numFmtId="0" fontId="13" fillId="0" borderId="65" xfId="57" applyFont="1" applyFill="1" applyBorder="1" applyAlignment="1" applyProtection="1">
      <alignment horizontal="center" vertical="center"/>
      <protection/>
    </xf>
    <xf numFmtId="14" fontId="11" fillId="0" borderId="19" xfId="0" applyNumberFormat="1" applyFont="1" applyFill="1" applyBorder="1" applyAlignment="1" applyProtection="1">
      <alignment horizontal="center" vertical="center"/>
      <protection/>
    </xf>
    <xf numFmtId="14" fontId="11" fillId="0" borderId="15" xfId="0" applyNumberFormat="1" applyFont="1" applyFill="1" applyBorder="1" applyAlignment="1" applyProtection="1">
      <alignment horizontal="center" vertical="center"/>
      <protection/>
    </xf>
    <xf numFmtId="14" fontId="12" fillId="0" borderId="60" xfId="0" applyNumberFormat="1" applyFont="1" applyFill="1" applyBorder="1" applyAlignment="1" applyProtection="1">
      <alignment horizontal="center" vertical="center"/>
      <protection locked="0"/>
    </xf>
    <xf numFmtId="14" fontId="12" fillId="0" borderId="62" xfId="0" applyNumberFormat="1" applyFont="1" applyFill="1" applyBorder="1" applyAlignment="1" applyProtection="1">
      <alignment horizontal="center" vertical="center"/>
      <protection locked="0"/>
    </xf>
    <xf numFmtId="14" fontId="12" fillId="0" borderId="33" xfId="0" applyNumberFormat="1" applyFont="1" applyFill="1" applyBorder="1" applyAlignment="1" applyProtection="1">
      <alignment horizontal="center" vertical="center"/>
      <protection locked="0"/>
    </xf>
    <xf numFmtId="14" fontId="12" fillId="0" borderId="34" xfId="0" applyNumberFormat="1" applyFont="1" applyFill="1" applyBorder="1" applyAlignment="1" applyProtection="1">
      <alignment horizontal="center" vertical="center"/>
      <protection locked="0"/>
    </xf>
    <xf numFmtId="0" fontId="3" fillId="0" borderId="5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13" fillId="0" borderId="66" xfId="57" applyFont="1" applyFill="1" applyBorder="1" applyAlignment="1" applyProtection="1">
      <alignment horizontal="center" vertical="center"/>
      <protection/>
    </xf>
    <xf numFmtId="0" fontId="13" fillId="0" borderId="34" xfId="57" applyFont="1" applyFill="1" applyBorder="1" applyAlignment="1" applyProtection="1">
      <alignment horizontal="center" vertical="center"/>
      <protection/>
    </xf>
    <xf numFmtId="0" fontId="3" fillId="0" borderId="53" xfId="57" applyFont="1" applyFill="1" applyBorder="1" applyAlignment="1" applyProtection="1">
      <alignment horizontal="center" vertical="center"/>
      <protection/>
    </xf>
    <xf numFmtId="0" fontId="3" fillId="0" borderId="54" xfId="57" applyFont="1" applyFill="1" applyBorder="1" applyAlignment="1" applyProtection="1">
      <alignment horizontal="center" vertical="center"/>
      <protection/>
    </xf>
    <xf numFmtId="0" fontId="3" fillId="0" borderId="65" xfId="57" applyFont="1" applyFill="1" applyBorder="1" applyAlignment="1" applyProtection="1">
      <alignment horizontal="center" vertical="center"/>
      <protection/>
    </xf>
    <xf numFmtId="0" fontId="3" fillId="0" borderId="67" xfId="57" applyFont="1" applyFill="1" applyBorder="1" applyAlignment="1" applyProtection="1">
      <alignment horizontal="center" vertical="center"/>
      <protection/>
    </xf>
    <xf numFmtId="0" fontId="3" fillId="0" borderId="20" xfId="57" applyFont="1" applyFill="1" applyBorder="1" applyAlignment="1" applyProtection="1">
      <alignment horizontal="center" vertical="center"/>
      <protection/>
    </xf>
    <xf numFmtId="0" fontId="3" fillId="0" borderId="58" xfId="57" applyFont="1" applyFill="1" applyBorder="1" applyAlignment="1" applyProtection="1">
      <alignment horizontal="center" vertical="center"/>
      <protection/>
    </xf>
    <xf numFmtId="1" fontId="3" fillId="34" borderId="50" xfId="0" applyNumberFormat="1" applyFont="1" applyFill="1" applyBorder="1" applyAlignment="1" applyProtection="1" quotePrefix="1">
      <alignment horizontal="center" vertical="center"/>
      <protection locked="0"/>
    </xf>
    <xf numFmtId="1" fontId="3" fillId="34" borderId="58" xfId="0" applyNumberFormat="1" applyFont="1" applyFill="1" applyBorder="1" applyAlignment="1" applyProtection="1">
      <alignment horizontal="center" vertical="center"/>
      <protection locked="0"/>
    </xf>
    <xf numFmtId="49" fontId="3" fillId="0" borderId="50" xfId="57" applyNumberFormat="1" applyFont="1" applyFill="1" applyBorder="1" applyAlignment="1" applyProtection="1">
      <alignment horizontal="center" vertical="center"/>
      <protection/>
    </xf>
    <xf numFmtId="49" fontId="3" fillId="0" borderId="20" xfId="57" applyNumberFormat="1" applyFont="1" applyFill="1" applyBorder="1" applyAlignment="1" applyProtection="1">
      <alignment horizontal="center" vertical="center"/>
      <protection/>
    </xf>
    <xf numFmtId="1" fontId="3" fillId="34" borderId="50" xfId="0" applyNumberFormat="1" applyFont="1" applyFill="1" applyBorder="1" applyAlignment="1" applyProtection="1">
      <alignment horizontal="center" vertical="center"/>
      <protection locked="0"/>
    </xf>
    <xf numFmtId="0" fontId="15" fillId="0" borderId="68" xfId="0" applyNumberFormat="1" applyFont="1" applyFill="1" applyBorder="1" applyAlignment="1" applyProtection="1">
      <alignment horizontal="center" vertical="center"/>
      <protection/>
    </xf>
    <xf numFmtId="0" fontId="15" fillId="0" borderId="34" xfId="0" applyNumberFormat="1" applyFont="1" applyFill="1" applyBorder="1" applyAlignment="1" applyProtection="1">
      <alignment horizontal="center" vertical="center"/>
      <protection/>
    </xf>
    <xf numFmtId="0" fontId="15" fillId="0" borderId="56" xfId="0" applyNumberFormat="1" applyFont="1" applyFill="1" applyBorder="1" applyAlignment="1" applyProtection="1">
      <alignment horizontal="center" vertical="center"/>
      <protection/>
    </xf>
    <xf numFmtId="0" fontId="15" fillId="0" borderId="35" xfId="0" applyNumberFormat="1" applyFont="1" applyFill="1" applyBorder="1" applyAlignment="1" applyProtection="1">
      <alignment horizontal="center" vertical="center"/>
      <protection/>
    </xf>
    <xf numFmtId="0" fontId="15" fillId="0" borderId="60" xfId="0" applyNumberFormat="1" applyFont="1" applyFill="1" applyBorder="1" applyAlignment="1" applyProtection="1">
      <alignment horizontal="center" vertical="center"/>
      <protection/>
    </xf>
    <xf numFmtId="0" fontId="15" fillId="0" borderId="6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32" xfId="0" applyNumberFormat="1" applyFont="1" applyFill="1" applyBorder="1" applyAlignment="1" applyProtection="1">
      <alignment horizontal="center" vertical="center"/>
      <protection/>
    </xf>
    <xf numFmtId="1" fontId="3" fillId="34" borderId="14" xfId="0" applyNumberFormat="1" applyFont="1" applyFill="1" applyBorder="1" applyAlignment="1" applyProtection="1">
      <alignment horizontal="center" vertical="center"/>
      <protection locked="0"/>
    </xf>
    <xf numFmtId="1" fontId="3" fillId="34" borderId="21" xfId="0" applyNumberFormat="1" applyFont="1" applyFill="1" applyBorder="1" applyAlignment="1" applyProtection="1">
      <alignment horizontal="center" vertical="center"/>
      <protection locked="0"/>
    </xf>
    <xf numFmtId="172" fontId="3" fillId="0" borderId="69" xfId="57" applyNumberFormat="1" applyFont="1" applyFill="1" applyBorder="1" applyAlignment="1" applyProtection="1">
      <alignment horizontal="center" vertical="center"/>
      <protection/>
    </xf>
    <xf numFmtId="172" fontId="3" fillId="0" borderId="70" xfId="57" applyNumberFormat="1" applyFont="1" applyFill="1" applyBorder="1" applyAlignment="1" applyProtection="1">
      <alignment horizontal="center" vertical="center"/>
      <protection/>
    </xf>
    <xf numFmtId="0" fontId="12" fillId="0" borderId="32"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protection/>
    </xf>
    <xf numFmtId="0" fontId="3" fillId="0" borderId="51" xfId="57" applyFont="1" applyFill="1" applyBorder="1" applyAlignment="1" applyProtection="1">
      <alignment horizontal="center" vertical="center"/>
      <protection/>
    </xf>
    <xf numFmtId="0" fontId="3" fillId="0" borderId="70" xfId="57" applyFont="1" applyFill="1" applyBorder="1" applyAlignment="1" applyProtection="1">
      <alignment horizontal="center" vertical="center"/>
      <protection/>
    </xf>
    <xf numFmtId="0" fontId="3" fillId="0" borderId="59" xfId="57" applyFont="1" applyFill="1" applyBorder="1" applyAlignment="1" applyProtection="1">
      <alignment horizontal="center" vertical="center"/>
      <protection/>
    </xf>
    <xf numFmtId="0" fontId="3" fillId="0" borderId="19" xfId="57" applyFont="1" applyFill="1" applyBorder="1" applyAlignment="1" applyProtection="1">
      <alignment horizontal="center" vertical="center"/>
      <protection/>
    </xf>
    <xf numFmtId="0" fontId="3" fillId="0" borderId="21" xfId="57" applyFont="1" applyFill="1" applyBorder="1" applyAlignment="1" applyProtection="1">
      <alignment horizontal="center" vertical="center"/>
      <protection/>
    </xf>
    <xf numFmtId="1" fontId="3" fillId="0" borderId="32" xfId="0" applyNumberFormat="1" applyFont="1" applyFill="1" applyBorder="1" applyAlignment="1" applyProtection="1">
      <alignment horizontal="center" vertical="center"/>
      <protection/>
    </xf>
    <xf numFmtId="1" fontId="3" fillId="0" borderId="31"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13" fillId="0" borderId="18" xfId="57" applyFont="1" applyFill="1" applyBorder="1" applyAlignment="1" applyProtection="1">
      <alignment horizontal="center" vertical="center"/>
      <protection/>
    </xf>
    <xf numFmtId="0" fontId="13" fillId="0" borderId="57" xfId="57" applyFont="1" applyFill="1" applyBorder="1" applyAlignment="1" applyProtection="1">
      <alignment horizontal="center" vertical="center"/>
      <protection/>
    </xf>
    <xf numFmtId="0" fontId="13" fillId="0" borderId="71" xfId="0" applyNumberFormat="1" applyFont="1" applyFill="1" applyBorder="1" applyAlignment="1" applyProtection="1">
      <alignment horizontal="center" vertical="center"/>
      <protection/>
    </xf>
    <xf numFmtId="0" fontId="13" fillId="0" borderId="0" xfId="57" applyFont="1" applyFill="1" applyBorder="1" applyAlignment="1" applyProtection="1">
      <alignment horizontal="center" vertical="center"/>
      <protection/>
    </xf>
    <xf numFmtId="0" fontId="15" fillId="0" borderId="32" xfId="0" applyNumberFormat="1" applyFont="1" applyFill="1" applyBorder="1" applyAlignment="1" applyProtection="1">
      <alignment horizontal="center" vertical="center"/>
      <protection/>
    </xf>
    <xf numFmtId="0" fontId="15" fillId="0" borderId="31" xfId="0" applyNumberFormat="1" applyFont="1" applyFill="1" applyBorder="1" applyAlignment="1" applyProtection="1">
      <alignment horizontal="center" vertical="center"/>
      <protection/>
    </xf>
    <xf numFmtId="0" fontId="11" fillId="0" borderId="5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1" fontId="15" fillId="0" borderId="11" xfId="0" applyNumberFormat="1" applyFont="1" applyFill="1" applyBorder="1" applyAlignment="1" applyProtection="1">
      <alignment horizontal="center" vertical="center"/>
      <protection/>
    </xf>
    <xf numFmtId="1" fontId="15" fillId="0" borderId="13"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protection/>
    </xf>
    <xf numFmtId="0" fontId="15" fillId="0" borderId="72" xfId="0" applyNumberFormat="1" applyFont="1" applyFill="1" applyBorder="1" applyAlignment="1" applyProtection="1">
      <alignment horizontal="center" vertical="center"/>
      <protection/>
    </xf>
    <xf numFmtId="0" fontId="15" fillId="0" borderId="7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1" fillId="0" borderId="58"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protection/>
    </xf>
    <xf numFmtId="1" fontId="15" fillId="0" borderId="32" xfId="0" applyNumberFormat="1" applyFont="1" applyFill="1" applyBorder="1" applyAlignment="1" applyProtection="1">
      <alignment horizontal="center" vertical="center"/>
      <protection/>
    </xf>
    <xf numFmtId="1" fontId="15" fillId="0" borderId="31"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xf numFmtId="49" fontId="0" fillId="0" borderId="30" xfId="0" applyNumberFormat="1" applyFont="1" applyBorder="1" applyAlignment="1">
      <alignment horizontal="center"/>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Standard_SPIELBER" xfId="57"/>
    <cellStyle name="Currency" xfId="58"/>
    <cellStyle name="Currency [0]" xfId="59"/>
    <cellStyle name="Comma" xfId="60"/>
    <cellStyle name="Comma [0]" xfId="61"/>
    <cellStyle name="Vnos" xfId="62"/>
    <cellStyle name="Vsota"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2.emf" /><Relationship Id="rId3" Type="http://schemas.openxmlformats.org/officeDocument/2006/relationships/image" Target="../media/image11.emf" /><Relationship Id="rId4" Type="http://schemas.openxmlformats.org/officeDocument/2006/relationships/image" Target="../media/image1.emf" /><Relationship Id="rId5" Type="http://schemas.openxmlformats.org/officeDocument/2006/relationships/image" Target="../media/image7.emf" /><Relationship Id="rId6" Type="http://schemas.openxmlformats.org/officeDocument/2006/relationships/image" Target="../media/image3.emf" /><Relationship Id="rId7" Type="http://schemas.openxmlformats.org/officeDocument/2006/relationships/image" Target="../media/image5.emf" /><Relationship Id="rId8" Type="http://schemas.openxmlformats.org/officeDocument/2006/relationships/image" Target="../media/image4.emf" /><Relationship Id="rId9"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142875</xdr:rowOff>
    </xdr:from>
    <xdr:to>
      <xdr:col>2</xdr:col>
      <xdr:colOff>152400</xdr:colOff>
      <xdr:row>5</xdr:row>
      <xdr:rowOff>180975</xdr:rowOff>
    </xdr:to>
    <xdr:pic>
      <xdr:nvPicPr>
        <xdr:cNvPr id="1" name="Slika 2" descr="Logo.JPG"/>
        <xdr:cNvPicPr preferRelativeResize="1">
          <a:picLocks noChangeAspect="1"/>
        </xdr:cNvPicPr>
      </xdr:nvPicPr>
      <xdr:blipFill>
        <a:blip r:embed="rId1"/>
        <a:stretch>
          <a:fillRect/>
        </a:stretch>
      </xdr:blipFill>
      <xdr:spPr>
        <a:xfrm>
          <a:off x="28575" y="476250"/>
          <a:ext cx="847725" cy="647700"/>
        </a:xfrm>
        <a:prstGeom prst="rect">
          <a:avLst/>
        </a:prstGeom>
        <a:noFill/>
        <a:ln w="9525" cmpd="sng">
          <a:noFill/>
        </a:ln>
      </xdr:spPr>
    </xdr:pic>
    <xdr:clientData/>
  </xdr:twoCellAnchor>
  <xdr:twoCellAnchor>
    <xdr:from>
      <xdr:col>5</xdr:col>
      <xdr:colOff>19050</xdr:colOff>
      <xdr:row>8</xdr:row>
      <xdr:rowOff>28575</xdr:rowOff>
    </xdr:from>
    <xdr:to>
      <xdr:col>12</xdr:col>
      <xdr:colOff>0</xdr:colOff>
      <xdr:row>9</xdr:row>
      <xdr:rowOff>152400</xdr:rowOff>
    </xdr:to>
    <xdr:pic>
      <xdr:nvPicPr>
        <xdr:cNvPr id="2" name="ComboBox1"/>
        <xdr:cNvPicPr preferRelativeResize="1">
          <a:picLocks noChangeAspect="1"/>
        </xdr:cNvPicPr>
      </xdr:nvPicPr>
      <xdr:blipFill>
        <a:blip r:embed="rId2"/>
        <a:stretch>
          <a:fillRect/>
        </a:stretch>
      </xdr:blipFill>
      <xdr:spPr>
        <a:xfrm>
          <a:off x="1685925" y="1495425"/>
          <a:ext cx="1590675" cy="285750"/>
        </a:xfrm>
        <a:prstGeom prst="rect">
          <a:avLst/>
        </a:prstGeom>
        <a:noFill/>
        <a:ln w="9525" cmpd="sng">
          <a:noFill/>
        </a:ln>
      </xdr:spPr>
    </xdr:pic>
    <xdr:clientData/>
  </xdr:twoCellAnchor>
  <xdr:twoCellAnchor editAs="oneCell">
    <xdr:from>
      <xdr:col>0</xdr:col>
      <xdr:colOff>9525</xdr:colOff>
      <xdr:row>9</xdr:row>
      <xdr:rowOff>161925</xdr:rowOff>
    </xdr:from>
    <xdr:to>
      <xdr:col>4</xdr:col>
      <xdr:colOff>238125</xdr:colOff>
      <xdr:row>11</xdr:row>
      <xdr:rowOff>9525</xdr:rowOff>
    </xdr:to>
    <xdr:pic>
      <xdr:nvPicPr>
        <xdr:cNvPr id="3" name="ComboBox2"/>
        <xdr:cNvPicPr preferRelativeResize="1">
          <a:picLocks noChangeAspect="1"/>
        </xdr:cNvPicPr>
      </xdr:nvPicPr>
      <xdr:blipFill>
        <a:blip r:embed="rId3"/>
        <a:stretch>
          <a:fillRect/>
        </a:stretch>
      </xdr:blipFill>
      <xdr:spPr>
        <a:xfrm>
          <a:off x="9525" y="1790700"/>
          <a:ext cx="1619250" cy="228600"/>
        </a:xfrm>
        <a:prstGeom prst="rect">
          <a:avLst/>
        </a:prstGeom>
        <a:noFill/>
        <a:ln w="9525" cmpd="sng">
          <a:noFill/>
        </a:ln>
      </xdr:spPr>
    </xdr:pic>
    <xdr:clientData/>
  </xdr:twoCellAnchor>
  <xdr:twoCellAnchor editAs="oneCell">
    <xdr:from>
      <xdr:col>0</xdr:col>
      <xdr:colOff>9525</xdr:colOff>
      <xdr:row>16</xdr:row>
      <xdr:rowOff>190500</xdr:rowOff>
    </xdr:from>
    <xdr:to>
      <xdr:col>4</xdr:col>
      <xdr:colOff>238125</xdr:colOff>
      <xdr:row>18</xdr:row>
      <xdr:rowOff>0</xdr:rowOff>
    </xdr:to>
    <xdr:pic>
      <xdr:nvPicPr>
        <xdr:cNvPr id="4" name="ComboBox3"/>
        <xdr:cNvPicPr preferRelativeResize="1">
          <a:picLocks noChangeAspect="1"/>
        </xdr:cNvPicPr>
      </xdr:nvPicPr>
      <xdr:blipFill>
        <a:blip r:embed="rId3"/>
        <a:stretch>
          <a:fillRect/>
        </a:stretch>
      </xdr:blipFill>
      <xdr:spPr>
        <a:xfrm>
          <a:off x="9525" y="3248025"/>
          <a:ext cx="1619250" cy="228600"/>
        </a:xfrm>
        <a:prstGeom prst="rect">
          <a:avLst/>
        </a:prstGeom>
        <a:noFill/>
        <a:ln w="9525" cmpd="sng">
          <a:noFill/>
        </a:ln>
      </xdr:spPr>
    </xdr:pic>
    <xdr:clientData/>
  </xdr:twoCellAnchor>
  <xdr:twoCellAnchor editAs="oneCell">
    <xdr:from>
      <xdr:col>0</xdr:col>
      <xdr:colOff>9525</xdr:colOff>
      <xdr:row>23</xdr:row>
      <xdr:rowOff>190500</xdr:rowOff>
    </xdr:from>
    <xdr:to>
      <xdr:col>4</xdr:col>
      <xdr:colOff>238125</xdr:colOff>
      <xdr:row>25</xdr:row>
      <xdr:rowOff>0</xdr:rowOff>
    </xdr:to>
    <xdr:pic>
      <xdr:nvPicPr>
        <xdr:cNvPr id="5" name="ComboBox4"/>
        <xdr:cNvPicPr preferRelativeResize="1">
          <a:picLocks noChangeAspect="1"/>
        </xdr:cNvPicPr>
      </xdr:nvPicPr>
      <xdr:blipFill>
        <a:blip r:embed="rId3"/>
        <a:stretch>
          <a:fillRect/>
        </a:stretch>
      </xdr:blipFill>
      <xdr:spPr>
        <a:xfrm>
          <a:off x="9525" y="4714875"/>
          <a:ext cx="1619250" cy="228600"/>
        </a:xfrm>
        <a:prstGeom prst="rect">
          <a:avLst/>
        </a:prstGeom>
        <a:noFill/>
        <a:ln w="9525" cmpd="sng">
          <a:noFill/>
        </a:ln>
      </xdr:spPr>
    </xdr:pic>
    <xdr:clientData/>
  </xdr:twoCellAnchor>
  <xdr:twoCellAnchor editAs="oneCell">
    <xdr:from>
      <xdr:col>0</xdr:col>
      <xdr:colOff>9525</xdr:colOff>
      <xdr:row>30</xdr:row>
      <xdr:rowOff>190500</xdr:rowOff>
    </xdr:from>
    <xdr:to>
      <xdr:col>4</xdr:col>
      <xdr:colOff>238125</xdr:colOff>
      <xdr:row>32</xdr:row>
      <xdr:rowOff>0</xdr:rowOff>
    </xdr:to>
    <xdr:pic>
      <xdr:nvPicPr>
        <xdr:cNvPr id="6" name="ComboBox5"/>
        <xdr:cNvPicPr preferRelativeResize="1">
          <a:picLocks noChangeAspect="1"/>
        </xdr:cNvPicPr>
      </xdr:nvPicPr>
      <xdr:blipFill>
        <a:blip r:embed="rId3"/>
        <a:stretch>
          <a:fillRect/>
        </a:stretch>
      </xdr:blipFill>
      <xdr:spPr>
        <a:xfrm>
          <a:off x="9525" y="6181725"/>
          <a:ext cx="1619250" cy="228600"/>
        </a:xfrm>
        <a:prstGeom prst="rect">
          <a:avLst/>
        </a:prstGeom>
        <a:noFill/>
        <a:ln w="9525" cmpd="sng">
          <a:noFill/>
        </a:ln>
      </xdr:spPr>
    </xdr:pic>
    <xdr:clientData/>
  </xdr:twoCellAnchor>
  <xdr:twoCellAnchor editAs="oneCell">
    <xdr:from>
      <xdr:col>0</xdr:col>
      <xdr:colOff>9525</xdr:colOff>
      <xdr:row>37</xdr:row>
      <xdr:rowOff>190500</xdr:rowOff>
    </xdr:from>
    <xdr:to>
      <xdr:col>4</xdr:col>
      <xdr:colOff>238125</xdr:colOff>
      <xdr:row>39</xdr:row>
      <xdr:rowOff>0</xdr:rowOff>
    </xdr:to>
    <xdr:pic>
      <xdr:nvPicPr>
        <xdr:cNvPr id="7" name="ComboBox6"/>
        <xdr:cNvPicPr preferRelativeResize="1">
          <a:picLocks noChangeAspect="1"/>
        </xdr:cNvPicPr>
      </xdr:nvPicPr>
      <xdr:blipFill>
        <a:blip r:embed="rId3"/>
        <a:stretch>
          <a:fillRect/>
        </a:stretch>
      </xdr:blipFill>
      <xdr:spPr>
        <a:xfrm>
          <a:off x="9525" y="7648575"/>
          <a:ext cx="1619250" cy="228600"/>
        </a:xfrm>
        <a:prstGeom prst="rect">
          <a:avLst/>
        </a:prstGeom>
        <a:noFill/>
        <a:ln w="9525" cmpd="sng">
          <a:noFill/>
        </a:ln>
      </xdr:spPr>
    </xdr:pic>
    <xdr:clientData/>
  </xdr:twoCellAnchor>
  <xdr:twoCellAnchor editAs="oneCell">
    <xdr:from>
      <xdr:col>0</xdr:col>
      <xdr:colOff>9525</xdr:colOff>
      <xdr:row>44</xdr:row>
      <xdr:rowOff>190500</xdr:rowOff>
    </xdr:from>
    <xdr:to>
      <xdr:col>4</xdr:col>
      <xdr:colOff>238125</xdr:colOff>
      <xdr:row>46</xdr:row>
      <xdr:rowOff>0</xdr:rowOff>
    </xdr:to>
    <xdr:pic>
      <xdr:nvPicPr>
        <xdr:cNvPr id="8" name="ComboBox7"/>
        <xdr:cNvPicPr preferRelativeResize="1">
          <a:picLocks noChangeAspect="1"/>
        </xdr:cNvPicPr>
      </xdr:nvPicPr>
      <xdr:blipFill>
        <a:blip r:embed="rId3"/>
        <a:stretch>
          <a:fillRect/>
        </a:stretch>
      </xdr:blipFill>
      <xdr:spPr>
        <a:xfrm>
          <a:off x="9525" y="9115425"/>
          <a:ext cx="1619250" cy="228600"/>
        </a:xfrm>
        <a:prstGeom prst="rect">
          <a:avLst/>
        </a:prstGeom>
        <a:noFill/>
        <a:ln w="9525" cmpd="sng">
          <a:noFill/>
        </a:ln>
      </xdr:spPr>
    </xdr:pic>
    <xdr:clientData/>
  </xdr:twoCellAnchor>
  <xdr:twoCellAnchor>
    <xdr:from>
      <xdr:col>20</xdr:col>
      <xdr:colOff>9525</xdr:colOff>
      <xdr:row>8</xdr:row>
      <xdr:rowOff>19050</xdr:rowOff>
    </xdr:from>
    <xdr:to>
      <xdr:col>26</xdr:col>
      <xdr:colOff>219075</xdr:colOff>
      <xdr:row>9</xdr:row>
      <xdr:rowOff>142875</xdr:rowOff>
    </xdr:to>
    <xdr:pic>
      <xdr:nvPicPr>
        <xdr:cNvPr id="9" name="ComboBox8"/>
        <xdr:cNvPicPr preferRelativeResize="1">
          <a:picLocks noChangeAspect="1"/>
        </xdr:cNvPicPr>
      </xdr:nvPicPr>
      <xdr:blipFill>
        <a:blip r:embed="rId2"/>
        <a:stretch>
          <a:fillRect/>
        </a:stretch>
      </xdr:blipFill>
      <xdr:spPr>
        <a:xfrm>
          <a:off x="5314950" y="1485900"/>
          <a:ext cx="1590675" cy="285750"/>
        </a:xfrm>
        <a:prstGeom prst="rect">
          <a:avLst/>
        </a:prstGeom>
        <a:noFill/>
        <a:ln w="9525" cmpd="sng">
          <a:noFill/>
        </a:ln>
      </xdr:spPr>
    </xdr:pic>
    <xdr:clientData/>
  </xdr:twoCellAnchor>
  <xdr:twoCellAnchor editAs="oneCell">
    <xdr:from>
      <xdr:col>15</xdr:col>
      <xdr:colOff>9525</xdr:colOff>
      <xdr:row>9</xdr:row>
      <xdr:rowOff>161925</xdr:rowOff>
    </xdr:from>
    <xdr:to>
      <xdr:col>19</xdr:col>
      <xdr:colOff>219075</xdr:colOff>
      <xdr:row>11</xdr:row>
      <xdr:rowOff>9525</xdr:rowOff>
    </xdr:to>
    <xdr:pic>
      <xdr:nvPicPr>
        <xdr:cNvPr id="10" name="ComboBox9"/>
        <xdr:cNvPicPr preferRelativeResize="1">
          <a:picLocks noChangeAspect="1"/>
        </xdr:cNvPicPr>
      </xdr:nvPicPr>
      <xdr:blipFill>
        <a:blip r:embed="rId3"/>
        <a:stretch>
          <a:fillRect/>
        </a:stretch>
      </xdr:blipFill>
      <xdr:spPr>
        <a:xfrm>
          <a:off x="3629025" y="1790700"/>
          <a:ext cx="1609725" cy="228600"/>
        </a:xfrm>
        <a:prstGeom prst="rect">
          <a:avLst/>
        </a:prstGeom>
        <a:noFill/>
        <a:ln w="9525" cmpd="sng">
          <a:noFill/>
        </a:ln>
      </xdr:spPr>
    </xdr:pic>
    <xdr:clientData/>
  </xdr:twoCellAnchor>
  <xdr:twoCellAnchor editAs="oneCell">
    <xdr:from>
      <xdr:col>15</xdr:col>
      <xdr:colOff>19050</xdr:colOff>
      <xdr:row>16</xdr:row>
      <xdr:rowOff>190500</xdr:rowOff>
    </xdr:from>
    <xdr:to>
      <xdr:col>19</xdr:col>
      <xdr:colOff>238125</xdr:colOff>
      <xdr:row>18</xdr:row>
      <xdr:rowOff>0</xdr:rowOff>
    </xdr:to>
    <xdr:pic>
      <xdr:nvPicPr>
        <xdr:cNvPr id="11" name="ComboBox10"/>
        <xdr:cNvPicPr preferRelativeResize="1">
          <a:picLocks noChangeAspect="1"/>
        </xdr:cNvPicPr>
      </xdr:nvPicPr>
      <xdr:blipFill>
        <a:blip r:embed="rId3"/>
        <a:stretch>
          <a:fillRect/>
        </a:stretch>
      </xdr:blipFill>
      <xdr:spPr>
        <a:xfrm>
          <a:off x="3638550" y="3248025"/>
          <a:ext cx="1619250" cy="228600"/>
        </a:xfrm>
        <a:prstGeom prst="rect">
          <a:avLst/>
        </a:prstGeom>
        <a:noFill/>
        <a:ln w="9525" cmpd="sng">
          <a:noFill/>
        </a:ln>
      </xdr:spPr>
    </xdr:pic>
    <xdr:clientData/>
  </xdr:twoCellAnchor>
  <xdr:twoCellAnchor editAs="oneCell">
    <xdr:from>
      <xdr:col>15</xdr:col>
      <xdr:colOff>19050</xdr:colOff>
      <xdr:row>23</xdr:row>
      <xdr:rowOff>190500</xdr:rowOff>
    </xdr:from>
    <xdr:to>
      <xdr:col>19</xdr:col>
      <xdr:colOff>238125</xdr:colOff>
      <xdr:row>25</xdr:row>
      <xdr:rowOff>0</xdr:rowOff>
    </xdr:to>
    <xdr:pic>
      <xdr:nvPicPr>
        <xdr:cNvPr id="12" name="ComboBox11"/>
        <xdr:cNvPicPr preferRelativeResize="1">
          <a:picLocks noChangeAspect="1"/>
        </xdr:cNvPicPr>
      </xdr:nvPicPr>
      <xdr:blipFill>
        <a:blip r:embed="rId3"/>
        <a:stretch>
          <a:fillRect/>
        </a:stretch>
      </xdr:blipFill>
      <xdr:spPr>
        <a:xfrm>
          <a:off x="3638550" y="4714875"/>
          <a:ext cx="1619250" cy="228600"/>
        </a:xfrm>
        <a:prstGeom prst="rect">
          <a:avLst/>
        </a:prstGeom>
        <a:noFill/>
        <a:ln w="9525" cmpd="sng">
          <a:noFill/>
        </a:ln>
      </xdr:spPr>
    </xdr:pic>
    <xdr:clientData/>
  </xdr:twoCellAnchor>
  <xdr:twoCellAnchor editAs="oneCell">
    <xdr:from>
      <xdr:col>15</xdr:col>
      <xdr:colOff>9525</xdr:colOff>
      <xdr:row>30</xdr:row>
      <xdr:rowOff>190500</xdr:rowOff>
    </xdr:from>
    <xdr:to>
      <xdr:col>19</xdr:col>
      <xdr:colOff>219075</xdr:colOff>
      <xdr:row>32</xdr:row>
      <xdr:rowOff>0</xdr:rowOff>
    </xdr:to>
    <xdr:pic>
      <xdr:nvPicPr>
        <xdr:cNvPr id="13" name="ComboBox12"/>
        <xdr:cNvPicPr preferRelativeResize="1">
          <a:picLocks noChangeAspect="1"/>
        </xdr:cNvPicPr>
      </xdr:nvPicPr>
      <xdr:blipFill>
        <a:blip r:embed="rId3"/>
        <a:stretch>
          <a:fillRect/>
        </a:stretch>
      </xdr:blipFill>
      <xdr:spPr>
        <a:xfrm>
          <a:off x="3629025" y="6181725"/>
          <a:ext cx="1609725" cy="228600"/>
        </a:xfrm>
        <a:prstGeom prst="rect">
          <a:avLst/>
        </a:prstGeom>
        <a:noFill/>
        <a:ln w="9525" cmpd="sng">
          <a:noFill/>
        </a:ln>
      </xdr:spPr>
    </xdr:pic>
    <xdr:clientData/>
  </xdr:twoCellAnchor>
  <xdr:twoCellAnchor editAs="oneCell">
    <xdr:from>
      <xdr:col>15</xdr:col>
      <xdr:colOff>9525</xdr:colOff>
      <xdr:row>37</xdr:row>
      <xdr:rowOff>190500</xdr:rowOff>
    </xdr:from>
    <xdr:to>
      <xdr:col>19</xdr:col>
      <xdr:colOff>219075</xdr:colOff>
      <xdr:row>39</xdr:row>
      <xdr:rowOff>0</xdr:rowOff>
    </xdr:to>
    <xdr:pic>
      <xdr:nvPicPr>
        <xdr:cNvPr id="14" name="ComboBox13"/>
        <xdr:cNvPicPr preferRelativeResize="1">
          <a:picLocks noChangeAspect="1"/>
        </xdr:cNvPicPr>
      </xdr:nvPicPr>
      <xdr:blipFill>
        <a:blip r:embed="rId3"/>
        <a:stretch>
          <a:fillRect/>
        </a:stretch>
      </xdr:blipFill>
      <xdr:spPr>
        <a:xfrm>
          <a:off x="3629025" y="7648575"/>
          <a:ext cx="1609725" cy="228600"/>
        </a:xfrm>
        <a:prstGeom prst="rect">
          <a:avLst/>
        </a:prstGeom>
        <a:noFill/>
        <a:ln w="9525" cmpd="sng">
          <a:noFill/>
        </a:ln>
      </xdr:spPr>
    </xdr:pic>
    <xdr:clientData/>
  </xdr:twoCellAnchor>
  <xdr:twoCellAnchor editAs="oneCell">
    <xdr:from>
      <xdr:col>15</xdr:col>
      <xdr:colOff>19050</xdr:colOff>
      <xdr:row>44</xdr:row>
      <xdr:rowOff>190500</xdr:rowOff>
    </xdr:from>
    <xdr:to>
      <xdr:col>19</xdr:col>
      <xdr:colOff>238125</xdr:colOff>
      <xdr:row>46</xdr:row>
      <xdr:rowOff>0</xdr:rowOff>
    </xdr:to>
    <xdr:pic>
      <xdr:nvPicPr>
        <xdr:cNvPr id="15" name="ComboBox14"/>
        <xdr:cNvPicPr preferRelativeResize="1">
          <a:picLocks noChangeAspect="1"/>
        </xdr:cNvPicPr>
      </xdr:nvPicPr>
      <xdr:blipFill>
        <a:blip r:embed="rId3"/>
        <a:stretch>
          <a:fillRect/>
        </a:stretch>
      </xdr:blipFill>
      <xdr:spPr>
        <a:xfrm>
          <a:off x="3638550" y="9115425"/>
          <a:ext cx="1619250" cy="228600"/>
        </a:xfrm>
        <a:prstGeom prst="rect">
          <a:avLst/>
        </a:prstGeom>
        <a:noFill/>
        <a:ln w="9525" cmpd="sng">
          <a:noFill/>
        </a:ln>
      </xdr:spPr>
    </xdr:pic>
    <xdr:clientData/>
  </xdr:twoCellAnchor>
  <xdr:twoCellAnchor editAs="oneCell">
    <xdr:from>
      <xdr:col>0</xdr:col>
      <xdr:colOff>0</xdr:colOff>
      <xdr:row>11</xdr:row>
      <xdr:rowOff>190500</xdr:rowOff>
    </xdr:from>
    <xdr:to>
      <xdr:col>4</xdr:col>
      <xdr:colOff>228600</xdr:colOff>
      <xdr:row>13</xdr:row>
      <xdr:rowOff>0</xdr:rowOff>
    </xdr:to>
    <xdr:pic>
      <xdr:nvPicPr>
        <xdr:cNvPr id="16" name="ComboBox15"/>
        <xdr:cNvPicPr preferRelativeResize="1">
          <a:picLocks noChangeAspect="1"/>
        </xdr:cNvPicPr>
      </xdr:nvPicPr>
      <xdr:blipFill>
        <a:blip r:embed="rId4"/>
        <a:stretch>
          <a:fillRect/>
        </a:stretch>
      </xdr:blipFill>
      <xdr:spPr>
        <a:xfrm>
          <a:off x="0" y="2200275"/>
          <a:ext cx="1619250" cy="228600"/>
        </a:xfrm>
        <a:prstGeom prst="rect">
          <a:avLst/>
        </a:prstGeom>
        <a:noFill/>
        <a:ln w="9525" cmpd="sng">
          <a:noFill/>
        </a:ln>
      </xdr:spPr>
    </xdr:pic>
    <xdr:clientData/>
  </xdr:twoCellAnchor>
  <xdr:twoCellAnchor editAs="oneCell">
    <xdr:from>
      <xdr:col>0</xdr:col>
      <xdr:colOff>9525</xdr:colOff>
      <xdr:row>13</xdr:row>
      <xdr:rowOff>190500</xdr:rowOff>
    </xdr:from>
    <xdr:to>
      <xdr:col>4</xdr:col>
      <xdr:colOff>238125</xdr:colOff>
      <xdr:row>15</xdr:row>
      <xdr:rowOff>0</xdr:rowOff>
    </xdr:to>
    <xdr:pic>
      <xdr:nvPicPr>
        <xdr:cNvPr id="17" name="ComboBox16"/>
        <xdr:cNvPicPr preferRelativeResize="1">
          <a:picLocks noChangeAspect="1"/>
        </xdr:cNvPicPr>
      </xdr:nvPicPr>
      <xdr:blipFill>
        <a:blip r:embed="rId4"/>
        <a:stretch>
          <a:fillRect/>
        </a:stretch>
      </xdr:blipFill>
      <xdr:spPr>
        <a:xfrm>
          <a:off x="9525" y="2619375"/>
          <a:ext cx="1619250" cy="228600"/>
        </a:xfrm>
        <a:prstGeom prst="rect">
          <a:avLst/>
        </a:prstGeom>
        <a:noFill/>
        <a:ln w="9525" cmpd="sng">
          <a:noFill/>
        </a:ln>
      </xdr:spPr>
    </xdr:pic>
    <xdr:clientData/>
  </xdr:twoCellAnchor>
  <xdr:twoCellAnchor editAs="oneCell">
    <xdr:from>
      <xdr:col>0</xdr:col>
      <xdr:colOff>0</xdr:colOff>
      <xdr:row>18</xdr:row>
      <xdr:rowOff>190500</xdr:rowOff>
    </xdr:from>
    <xdr:to>
      <xdr:col>4</xdr:col>
      <xdr:colOff>228600</xdr:colOff>
      <xdr:row>20</xdr:row>
      <xdr:rowOff>0</xdr:rowOff>
    </xdr:to>
    <xdr:pic>
      <xdr:nvPicPr>
        <xdr:cNvPr id="18" name="ComboBox17"/>
        <xdr:cNvPicPr preferRelativeResize="1">
          <a:picLocks noChangeAspect="1"/>
        </xdr:cNvPicPr>
      </xdr:nvPicPr>
      <xdr:blipFill>
        <a:blip r:embed="rId4"/>
        <a:stretch>
          <a:fillRect/>
        </a:stretch>
      </xdr:blipFill>
      <xdr:spPr>
        <a:xfrm>
          <a:off x="0" y="3667125"/>
          <a:ext cx="1619250" cy="228600"/>
        </a:xfrm>
        <a:prstGeom prst="rect">
          <a:avLst/>
        </a:prstGeom>
        <a:noFill/>
        <a:ln w="9525" cmpd="sng">
          <a:noFill/>
        </a:ln>
      </xdr:spPr>
    </xdr:pic>
    <xdr:clientData/>
  </xdr:twoCellAnchor>
  <xdr:twoCellAnchor editAs="oneCell">
    <xdr:from>
      <xdr:col>0</xdr:col>
      <xdr:colOff>0</xdr:colOff>
      <xdr:row>20</xdr:row>
      <xdr:rowOff>190500</xdr:rowOff>
    </xdr:from>
    <xdr:to>
      <xdr:col>4</xdr:col>
      <xdr:colOff>228600</xdr:colOff>
      <xdr:row>22</xdr:row>
      <xdr:rowOff>0</xdr:rowOff>
    </xdr:to>
    <xdr:pic>
      <xdr:nvPicPr>
        <xdr:cNvPr id="19" name="ComboBox18"/>
        <xdr:cNvPicPr preferRelativeResize="1">
          <a:picLocks noChangeAspect="1"/>
        </xdr:cNvPicPr>
      </xdr:nvPicPr>
      <xdr:blipFill>
        <a:blip r:embed="rId4"/>
        <a:stretch>
          <a:fillRect/>
        </a:stretch>
      </xdr:blipFill>
      <xdr:spPr>
        <a:xfrm>
          <a:off x="0" y="4086225"/>
          <a:ext cx="1619250" cy="228600"/>
        </a:xfrm>
        <a:prstGeom prst="rect">
          <a:avLst/>
        </a:prstGeom>
        <a:noFill/>
        <a:ln w="9525" cmpd="sng">
          <a:noFill/>
        </a:ln>
      </xdr:spPr>
    </xdr:pic>
    <xdr:clientData/>
  </xdr:twoCellAnchor>
  <xdr:twoCellAnchor editAs="oneCell">
    <xdr:from>
      <xdr:col>0</xdr:col>
      <xdr:colOff>9525</xdr:colOff>
      <xdr:row>25</xdr:row>
      <xdr:rowOff>190500</xdr:rowOff>
    </xdr:from>
    <xdr:to>
      <xdr:col>4</xdr:col>
      <xdr:colOff>238125</xdr:colOff>
      <xdr:row>27</xdr:row>
      <xdr:rowOff>0</xdr:rowOff>
    </xdr:to>
    <xdr:pic>
      <xdr:nvPicPr>
        <xdr:cNvPr id="20" name="ComboBox19"/>
        <xdr:cNvPicPr preferRelativeResize="1">
          <a:picLocks noChangeAspect="1"/>
        </xdr:cNvPicPr>
      </xdr:nvPicPr>
      <xdr:blipFill>
        <a:blip r:embed="rId4"/>
        <a:stretch>
          <a:fillRect/>
        </a:stretch>
      </xdr:blipFill>
      <xdr:spPr>
        <a:xfrm>
          <a:off x="9525" y="5133975"/>
          <a:ext cx="1619250" cy="228600"/>
        </a:xfrm>
        <a:prstGeom prst="rect">
          <a:avLst/>
        </a:prstGeom>
        <a:noFill/>
        <a:ln w="9525" cmpd="sng">
          <a:noFill/>
        </a:ln>
      </xdr:spPr>
    </xdr:pic>
    <xdr:clientData/>
  </xdr:twoCellAnchor>
  <xdr:twoCellAnchor editAs="oneCell">
    <xdr:from>
      <xdr:col>0</xdr:col>
      <xdr:colOff>0</xdr:colOff>
      <xdr:row>27</xdr:row>
      <xdr:rowOff>190500</xdr:rowOff>
    </xdr:from>
    <xdr:to>
      <xdr:col>4</xdr:col>
      <xdr:colOff>228600</xdr:colOff>
      <xdr:row>29</xdr:row>
      <xdr:rowOff>0</xdr:rowOff>
    </xdr:to>
    <xdr:pic>
      <xdr:nvPicPr>
        <xdr:cNvPr id="21" name="ComboBox20"/>
        <xdr:cNvPicPr preferRelativeResize="1">
          <a:picLocks noChangeAspect="1"/>
        </xdr:cNvPicPr>
      </xdr:nvPicPr>
      <xdr:blipFill>
        <a:blip r:embed="rId4"/>
        <a:stretch>
          <a:fillRect/>
        </a:stretch>
      </xdr:blipFill>
      <xdr:spPr>
        <a:xfrm>
          <a:off x="0" y="5553075"/>
          <a:ext cx="1619250" cy="228600"/>
        </a:xfrm>
        <a:prstGeom prst="rect">
          <a:avLst/>
        </a:prstGeom>
        <a:noFill/>
        <a:ln w="9525" cmpd="sng">
          <a:noFill/>
        </a:ln>
      </xdr:spPr>
    </xdr:pic>
    <xdr:clientData/>
  </xdr:twoCellAnchor>
  <xdr:twoCellAnchor editAs="oneCell">
    <xdr:from>
      <xdr:col>0</xdr:col>
      <xdr:colOff>9525</xdr:colOff>
      <xdr:row>32</xdr:row>
      <xdr:rowOff>180975</xdr:rowOff>
    </xdr:from>
    <xdr:to>
      <xdr:col>4</xdr:col>
      <xdr:colOff>238125</xdr:colOff>
      <xdr:row>33</xdr:row>
      <xdr:rowOff>200025</xdr:rowOff>
    </xdr:to>
    <xdr:pic>
      <xdr:nvPicPr>
        <xdr:cNvPr id="22" name="ComboBox21"/>
        <xdr:cNvPicPr preferRelativeResize="1">
          <a:picLocks noChangeAspect="1"/>
        </xdr:cNvPicPr>
      </xdr:nvPicPr>
      <xdr:blipFill>
        <a:blip r:embed="rId4"/>
        <a:stretch>
          <a:fillRect/>
        </a:stretch>
      </xdr:blipFill>
      <xdr:spPr>
        <a:xfrm>
          <a:off x="9525" y="6591300"/>
          <a:ext cx="1619250" cy="228600"/>
        </a:xfrm>
        <a:prstGeom prst="rect">
          <a:avLst/>
        </a:prstGeom>
        <a:noFill/>
        <a:ln w="9525" cmpd="sng">
          <a:noFill/>
        </a:ln>
      </xdr:spPr>
    </xdr:pic>
    <xdr:clientData/>
  </xdr:twoCellAnchor>
  <xdr:twoCellAnchor editAs="oneCell">
    <xdr:from>
      <xdr:col>0</xdr:col>
      <xdr:colOff>0</xdr:colOff>
      <xdr:row>34</xdr:row>
      <xdr:rowOff>180975</xdr:rowOff>
    </xdr:from>
    <xdr:to>
      <xdr:col>4</xdr:col>
      <xdr:colOff>228600</xdr:colOff>
      <xdr:row>35</xdr:row>
      <xdr:rowOff>200025</xdr:rowOff>
    </xdr:to>
    <xdr:pic>
      <xdr:nvPicPr>
        <xdr:cNvPr id="23" name="ComboBox22"/>
        <xdr:cNvPicPr preferRelativeResize="1">
          <a:picLocks noChangeAspect="1"/>
        </xdr:cNvPicPr>
      </xdr:nvPicPr>
      <xdr:blipFill>
        <a:blip r:embed="rId4"/>
        <a:stretch>
          <a:fillRect/>
        </a:stretch>
      </xdr:blipFill>
      <xdr:spPr>
        <a:xfrm>
          <a:off x="0" y="7010400"/>
          <a:ext cx="1619250" cy="228600"/>
        </a:xfrm>
        <a:prstGeom prst="rect">
          <a:avLst/>
        </a:prstGeom>
        <a:noFill/>
        <a:ln w="9525" cmpd="sng">
          <a:noFill/>
        </a:ln>
      </xdr:spPr>
    </xdr:pic>
    <xdr:clientData/>
  </xdr:twoCellAnchor>
  <xdr:twoCellAnchor editAs="oneCell">
    <xdr:from>
      <xdr:col>0</xdr:col>
      <xdr:colOff>9525</xdr:colOff>
      <xdr:row>39</xdr:row>
      <xdr:rowOff>190500</xdr:rowOff>
    </xdr:from>
    <xdr:to>
      <xdr:col>4</xdr:col>
      <xdr:colOff>238125</xdr:colOff>
      <xdr:row>41</xdr:row>
      <xdr:rowOff>0</xdr:rowOff>
    </xdr:to>
    <xdr:pic>
      <xdr:nvPicPr>
        <xdr:cNvPr id="24" name="ComboBox23"/>
        <xdr:cNvPicPr preferRelativeResize="1">
          <a:picLocks noChangeAspect="1"/>
        </xdr:cNvPicPr>
      </xdr:nvPicPr>
      <xdr:blipFill>
        <a:blip r:embed="rId4"/>
        <a:stretch>
          <a:fillRect/>
        </a:stretch>
      </xdr:blipFill>
      <xdr:spPr>
        <a:xfrm>
          <a:off x="9525" y="8067675"/>
          <a:ext cx="1619250" cy="228600"/>
        </a:xfrm>
        <a:prstGeom prst="rect">
          <a:avLst/>
        </a:prstGeom>
        <a:noFill/>
        <a:ln w="9525" cmpd="sng">
          <a:noFill/>
        </a:ln>
      </xdr:spPr>
    </xdr:pic>
    <xdr:clientData/>
  </xdr:twoCellAnchor>
  <xdr:twoCellAnchor editAs="oneCell">
    <xdr:from>
      <xdr:col>0</xdr:col>
      <xdr:colOff>0</xdr:colOff>
      <xdr:row>41</xdr:row>
      <xdr:rowOff>180975</xdr:rowOff>
    </xdr:from>
    <xdr:to>
      <xdr:col>4</xdr:col>
      <xdr:colOff>228600</xdr:colOff>
      <xdr:row>42</xdr:row>
      <xdr:rowOff>190500</xdr:rowOff>
    </xdr:to>
    <xdr:pic>
      <xdr:nvPicPr>
        <xdr:cNvPr id="25" name="ComboBox24"/>
        <xdr:cNvPicPr preferRelativeResize="1">
          <a:picLocks noChangeAspect="1"/>
        </xdr:cNvPicPr>
      </xdr:nvPicPr>
      <xdr:blipFill>
        <a:blip r:embed="rId4"/>
        <a:stretch>
          <a:fillRect/>
        </a:stretch>
      </xdr:blipFill>
      <xdr:spPr>
        <a:xfrm>
          <a:off x="0" y="8477250"/>
          <a:ext cx="1619250" cy="219075"/>
        </a:xfrm>
        <a:prstGeom prst="rect">
          <a:avLst/>
        </a:prstGeom>
        <a:noFill/>
        <a:ln w="9525" cmpd="sng">
          <a:noFill/>
        </a:ln>
      </xdr:spPr>
    </xdr:pic>
    <xdr:clientData/>
  </xdr:twoCellAnchor>
  <xdr:twoCellAnchor editAs="oneCell">
    <xdr:from>
      <xdr:col>0</xdr:col>
      <xdr:colOff>0</xdr:colOff>
      <xdr:row>46</xdr:row>
      <xdr:rowOff>180975</xdr:rowOff>
    </xdr:from>
    <xdr:to>
      <xdr:col>4</xdr:col>
      <xdr:colOff>228600</xdr:colOff>
      <xdr:row>47</xdr:row>
      <xdr:rowOff>200025</xdr:rowOff>
    </xdr:to>
    <xdr:pic>
      <xdr:nvPicPr>
        <xdr:cNvPr id="26" name="ComboBox25"/>
        <xdr:cNvPicPr preferRelativeResize="1">
          <a:picLocks noChangeAspect="1"/>
        </xdr:cNvPicPr>
      </xdr:nvPicPr>
      <xdr:blipFill>
        <a:blip r:embed="rId4"/>
        <a:stretch>
          <a:fillRect/>
        </a:stretch>
      </xdr:blipFill>
      <xdr:spPr>
        <a:xfrm>
          <a:off x="0" y="9525000"/>
          <a:ext cx="1619250" cy="228600"/>
        </a:xfrm>
        <a:prstGeom prst="rect">
          <a:avLst/>
        </a:prstGeom>
        <a:noFill/>
        <a:ln w="9525" cmpd="sng">
          <a:noFill/>
        </a:ln>
      </xdr:spPr>
    </xdr:pic>
    <xdr:clientData/>
  </xdr:twoCellAnchor>
  <xdr:twoCellAnchor editAs="oneCell">
    <xdr:from>
      <xdr:col>0</xdr:col>
      <xdr:colOff>0</xdr:colOff>
      <xdr:row>48</xdr:row>
      <xdr:rowOff>180975</xdr:rowOff>
    </xdr:from>
    <xdr:to>
      <xdr:col>4</xdr:col>
      <xdr:colOff>228600</xdr:colOff>
      <xdr:row>49</xdr:row>
      <xdr:rowOff>190500</xdr:rowOff>
    </xdr:to>
    <xdr:pic>
      <xdr:nvPicPr>
        <xdr:cNvPr id="27" name="ComboBox26"/>
        <xdr:cNvPicPr preferRelativeResize="1">
          <a:picLocks noChangeAspect="1"/>
        </xdr:cNvPicPr>
      </xdr:nvPicPr>
      <xdr:blipFill>
        <a:blip r:embed="rId4"/>
        <a:stretch>
          <a:fillRect/>
        </a:stretch>
      </xdr:blipFill>
      <xdr:spPr>
        <a:xfrm>
          <a:off x="0" y="9944100"/>
          <a:ext cx="1619250" cy="219075"/>
        </a:xfrm>
        <a:prstGeom prst="rect">
          <a:avLst/>
        </a:prstGeom>
        <a:noFill/>
        <a:ln w="9525" cmpd="sng">
          <a:noFill/>
        </a:ln>
      </xdr:spPr>
    </xdr:pic>
    <xdr:clientData/>
  </xdr:twoCellAnchor>
  <xdr:twoCellAnchor editAs="oneCell">
    <xdr:from>
      <xdr:col>15</xdr:col>
      <xdr:colOff>9525</xdr:colOff>
      <xdr:row>11</xdr:row>
      <xdr:rowOff>190500</xdr:rowOff>
    </xdr:from>
    <xdr:to>
      <xdr:col>19</xdr:col>
      <xdr:colOff>219075</xdr:colOff>
      <xdr:row>13</xdr:row>
      <xdr:rowOff>0</xdr:rowOff>
    </xdr:to>
    <xdr:pic>
      <xdr:nvPicPr>
        <xdr:cNvPr id="28" name="ComboBox27"/>
        <xdr:cNvPicPr preferRelativeResize="1">
          <a:picLocks noChangeAspect="1"/>
        </xdr:cNvPicPr>
      </xdr:nvPicPr>
      <xdr:blipFill>
        <a:blip r:embed="rId4"/>
        <a:stretch>
          <a:fillRect/>
        </a:stretch>
      </xdr:blipFill>
      <xdr:spPr>
        <a:xfrm>
          <a:off x="3629025" y="2200275"/>
          <a:ext cx="1609725" cy="228600"/>
        </a:xfrm>
        <a:prstGeom prst="rect">
          <a:avLst/>
        </a:prstGeom>
        <a:noFill/>
        <a:ln w="9525" cmpd="sng">
          <a:noFill/>
        </a:ln>
      </xdr:spPr>
    </xdr:pic>
    <xdr:clientData/>
  </xdr:twoCellAnchor>
  <xdr:twoCellAnchor editAs="oneCell">
    <xdr:from>
      <xdr:col>15</xdr:col>
      <xdr:colOff>9525</xdr:colOff>
      <xdr:row>13</xdr:row>
      <xdr:rowOff>190500</xdr:rowOff>
    </xdr:from>
    <xdr:to>
      <xdr:col>19</xdr:col>
      <xdr:colOff>219075</xdr:colOff>
      <xdr:row>15</xdr:row>
      <xdr:rowOff>0</xdr:rowOff>
    </xdr:to>
    <xdr:pic>
      <xdr:nvPicPr>
        <xdr:cNvPr id="29" name="ComboBox28"/>
        <xdr:cNvPicPr preferRelativeResize="1">
          <a:picLocks noChangeAspect="1"/>
        </xdr:cNvPicPr>
      </xdr:nvPicPr>
      <xdr:blipFill>
        <a:blip r:embed="rId4"/>
        <a:stretch>
          <a:fillRect/>
        </a:stretch>
      </xdr:blipFill>
      <xdr:spPr>
        <a:xfrm>
          <a:off x="3629025" y="2619375"/>
          <a:ext cx="1609725" cy="228600"/>
        </a:xfrm>
        <a:prstGeom prst="rect">
          <a:avLst/>
        </a:prstGeom>
        <a:noFill/>
        <a:ln w="9525" cmpd="sng">
          <a:noFill/>
        </a:ln>
      </xdr:spPr>
    </xdr:pic>
    <xdr:clientData/>
  </xdr:twoCellAnchor>
  <xdr:twoCellAnchor editAs="oneCell">
    <xdr:from>
      <xdr:col>14</xdr:col>
      <xdr:colOff>104775</xdr:colOff>
      <xdr:row>18</xdr:row>
      <xdr:rowOff>180975</xdr:rowOff>
    </xdr:from>
    <xdr:to>
      <xdr:col>19</xdr:col>
      <xdr:colOff>209550</xdr:colOff>
      <xdr:row>19</xdr:row>
      <xdr:rowOff>200025</xdr:rowOff>
    </xdr:to>
    <xdr:pic>
      <xdr:nvPicPr>
        <xdr:cNvPr id="30" name="ComboBox29"/>
        <xdr:cNvPicPr preferRelativeResize="1">
          <a:picLocks noChangeAspect="1"/>
        </xdr:cNvPicPr>
      </xdr:nvPicPr>
      <xdr:blipFill>
        <a:blip r:embed="rId4"/>
        <a:stretch>
          <a:fillRect/>
        </a:stretch>
      </xdr:blipFill>
      <xdr:spPr>
        <a:xfrm>
          <a:off x="3609975" y="3657600"/>
          <a:ext cx="1619250" cy="228600"/>
        </a:xfrm>
        <a:prstGeom prst="rect">
          <a:avLst/>
        </a:prstGeom>
        <a:noFill/>
        <a:ln w="9525" cmpd="sng">
          <a:noFill/>
        </a:ln>
      </xdr:spPr>
    </xdr:pic>
    <xdr:clientData/>
  </xdr:twoCellAnchor>
  <xdr:twoCellAnchor editAs="oneCell">
    <xdr:from>
      <xdr:col>15</xdr:col>
      <xdr:colOff>9525</xdr:colOff>
      <xdr:row>25</xdr:row>
      <xdr:rowOff>190500</xdr:rowOff>
    </xdr:from>
    <xdr:to>
      <xdr:col>19</xdr:col>
      <xdr:colOff>219075</xdr:colOff>
      <xdr:row>27</xdr:row>
      <xdr:rowOff>0</xdr:rowOff>
    </xdr:to>
    <xdr:pic>
      <xdr:nvPicPr>
        <xdr:cNvPr id="31" name="ComboBox30"/>
        <xdr:cNvPicPr preferRelativeResize="1">
          <a:picLocks noChangeAspect="1"/>
        </xdr:cNvPicPr>
      </xdr:nvPicPr>
      <xdr:blipFill>
        <a:blip r:embed="rId4"/>
        <a:stretch>
          <a:fillRect/>
        </a:stretch>
      </xdr:blipFill>
      <xdr:spPr>
        <a:xfrm>
          <a:off x="3629025" y="5133975"/>
          <a:ext cx="1609725" cy="228600"/>
        </a:xfrm>
        <a:prstGeom prst="rect">
          <a:avLst/>
        </a:prstGeom>
        <a:noFill/>
        <a:ln w="9525" cmpd="sng">
          <a:noFill/>
        </a:ln>
      </xdr:spPr>
    </xdr:pic>
    <xdr:clientData/>
  </xdr:twoCellAnchor>
  <xdr:twoCellAnchor editAs="oneCell">
    <xdr:from>
      <xdr:col>15</xdr:col>
      <xdr:colOff>9525</xdr:colOff>
      <xdr:row>27</xdr:row>
      <xdr:rowOff>180975</xdr:rowOff>
    </xdr:from>
    <xdr:to>
      <xdr:col>19</xdr:col>
      <xdr:colOff>219075</xdr:colOff>
      <xdr:row>28</xdr:row>
      <xdr:rowOff>200025</xdr:rowOff>
    </xdr:to>
    <xdr:pic>
      <xdr:nvPicPr>
        <xdr:cNvPr id="32" name="ComboBox31"/>
        <xdr:cNvPicPr preferRelativeResize="1">
          <a:picLocks noChangeAspect="1"/>
        </xdr:cNvPicPr>
      </xdr:nvPicPr>
      <xdr:blipFill>
        <a:blip r:embed="rId4"/>
        <a:stretch>
          <a:fillRect/>
        </a:stretch>
      </xdr:blipFill>
      <xdr:spPr>
        <a:xfrm>
          <a:off x="3629025" y="5543550"/>
          <a:ext cx="1609725" cy="228600"/>
        </a:xfrm>
        <a:prstGeom prst="rect">
          <a:avLst/>
        </a:prstGeom>
        <a:noFill/>
        <a:ln w="9525" cmpd="sng">
          <a:noFill/>
        </a:ln>
      </xdr:spPr>
    </xdr:pic>
    <xdr:clientData/>
  </xdr:twoCellAnchor>
  <xdr:twoCellAnchor editAs="oneCell">
    <xdr:from>
      <xdr:col>15</xdr:col>
      <xdr:colOff>9525</xdr:colOff>
      <xdr:row>32</xdr:row>
      <xdr:rowOff>180975</xdr:rowOff>
    </xdr:from>
    <xdr:to>
      <xdr:col>19</xdr:col>
      <xdr:colOff>219075</xdr:colOff>
      <xdr:row>33</xdr:row>
      <xdr:rowOff>200025</xdr:rowOff>
    </xdr:to>
    <xdr:pic>
      <xdr:nvPicPr>
        <xdr:cNvPr id="33" name="ComboBox32"/>
        <xdr:cNvPicPr preferRelativeResize="1">
          <a:picLocks noChangeAspect="1"/>
        </xdr:cNvPicPr>
      </xdr:nvPicPr>
      <xdr:blipFill>
        <a:blip r:embed="rId4"/>
        <a:stretch>
          <a:fillRect/>
        </a:stretch>
      </xdr:blipFill>
      <xdr:spPr>
        <a:xfrm>
          <a:off x="3629025" y="6591300"/>
          <a:ext cx="1609725" cy="228600"/>
        </a:xfrm>
        <a:prstGeom prst="rect">
          <a:avLst/>
        </a:prstGeom>
        <a:noFill/>
        <a:ln w="9525" cmpd="sng">
          <a:noFill/>
        </a:ln>
      </xdr:spPr>
    </xdr:pic>
    <xdr:clientData/>
  </xdr:twoCellAnchor>
  <xdr:twoCellAnchor editAs="oneCell">
    <xdr:from>
      <xdr:col>15</xdr:col>
      <xdr:colOff>0</xdr:colOff>
      <xdr:row>34</xdr:row>
      <xdr:rowOff>180975</xdr:rowOff>
    </xdr:from>
    <xdr:to>
      <xdr:col>19</xdr:col>
      <xdr:colOff>209550</xdr:colOff>
      <xdr:row>35</xdr:row>
      <xdr:rowOff>200025</xdr:rowOff>
    </xdr:to>
    <xdr:pic>
      <xdr:nvPicPr>
        <xdr:cNvPr id="34" name="ComboBox33"/>
        <xdr:cNvPicPr preferRelativeResize="1">
          <a:picLocks noChangeAspect="1"/>
        </xdr:cNvPicPr>
      </xdr:nvPicPr>
      <xdr:blipFill>
        <a:blip r:embed="rId4"/>
        <a:stretch>
          <a:fillRect/>
        </a:stretch>
      </xdr:blipFill>
      <xdr:spPr>
        <a:xfrm>
          <a:off x="3619500" y="7010400"/>
          <a:ext cx="1609725" cy="228600"/>
        </a:xfrm>
        <a:prstGeom prst="rect">
          <a:avLst/>
        </a:prstGeom>
        <a:noFill/>
        <a:ln w="9525" cmpd="sng">
          <a:noFill/>
        </a:ln>
      </xdr:spPr>
    </xdr:pic>
    <xdr:clientData/>
  </xdr:twoCellAnchor>
  <xdr:twoCellAnchor editAs="oneCell">
    <xdr:from>
      <xdr:col>15</xdr:col>
      <xdr:colOff>9525</xdr:colOff>
      <xdr:row>39</xdr:row>
      <xdr:rowOff>171450</xdr:rowOff>
    </xdr:from>
    <xdr:to>
      <xdr:col>19</xdr:col>
      <xdr:colOff>219075</xdr:colOff>
      <xdr:row>40</xdr:row>
      <xdr:rowOff>180975</xdr:rowOff>
    </xdr:to>
    <xdr:pic>
      <xdr:nvPicPr>
        <xdr:cNvPr id="35" name="ComboBox34"/>
        <xdr:cNvPicPr preferRelativeResize="1">
          <a:picLocks noChangeAspect="1"/>
        </xdr:cNvPicPr>
      </xdr:nvPicPr>
      <xdr:blipFill>
        <a:blip r:embed="rId4"/>
        <a:stretch>
          <a:fillRect/>
        </a:stretch>
      </xdr:blipFill>
      <xdr:spPr>
        <a:xfrm>
          <a:off x="3629025" y="8048625"/>
          <a:ext cx="1609725" cy="219075"/>
        </a:xfrm>
        <a:prstGeom prst="rect">
          <a:avLst/>
        </a:prstGeom>
        <a:noFill/>
        <a:ln w="9525" cmpd="sng">
          <a:noFill/>
        </a:ln>
      </xdr:spPr>
    </xdr:pic>
    <xdr:clientData/>
  </xdr:twoCellAnchor>
  <xdr:twoCellAnchor editAs="oneCell">
    <xdr:from>
      <xdr:col>15</xdr:col>
      <xdr:colOff>9525</xdr:colOff>
      <xdr:row>41</xdr:row>
      <xdr:rowOff>180975</xdr:rowOff>
    </xdr:from>
    <xdr:to>
      <xdr:col>19</xdr:col>
      <xdr:colOff>219075</xdr:colOff>
      <xdr:row>42</xdr:row>
      <xdr:rowOff>190500</xdr:rowOff>
    </xdr:to>
    <xdr:pic>
      <xdr:nvPicPr>
        <xdr:cNvPr id="36" name="ComboBox35"/>
        <xdr:cNvPicPr preferRelativeResize="1">
          <a:picLocks noChangeAspect="1"/>
        </xdr:cNvPicPr>
      </xdr:nvPicPr>
      <xdr:blipFill>
        <a:blip r:embed="rId4"/>
        <a:stretch>
          <a:fillRect/>
        </a:stretch>
      </xdr:blipFill>
      <xdr:spPr>
        <a:xfrm>
          <a:off x="3629025" y="8477250"/>
          <a:ext cx="1609725" cy="219075"/>
        </a:xfrm>
        <a:prstGeom prst="rect">
          <a:avLst/>
        </a:prstGeom>
        <a:noFill/>
        <a:ln w="9525" cmpd="sng">
          <a:noFill/>
        </a:ln>
      </xdr:spPr>
    </xdr:pic>
    <xdr:clientData/>
  </xdr:twoCellAnchor>
  <xdr:twoCellAnchor editAs="oneCell">
    <xdr:from>
      <xdr:col>15</xdr:col>
      <xdr:colOff>9525</xdr:colOff>
      <xdr:row>46</xdr:row>
      <xdr:rowOff>190500</xdr:rowOff>
    </xdr:from>
    <xdr:to>
      <xdr:col>19</xdr:col>
      <xdr:colOff>219075</xdr:colOff>
      <xdr:row>48</xdr:row>
      <xdr:rowOff>0</xdr:rowOff>
    </xdr:to>
    <xdr:pic>
      <xdr:nvPicPr>
        <xdr:cNvPr id="37" name="ComboBox36"/>
        <xdr:cNvPicPr preferRelativeResize="1">
          <a:picLocks noChangeAspect="1"/>
        </xdr:cNvPicPr>
      </xdr:nvPicPr>
      <xdr:blipFill>
        <a:blip r:embed="rId4"/>
        <a:stretch>
          <a:fillRect/>
        </a:stretch>
      </xdr:blipFill>
      <xdr:spPr>
        <a:xfrm>
          <a:off x="3629025" y="9534525"/>
          <a:ext cx="1609725" cy="228600"/>
        </a:xfrm>
        <a:prstGeom prst="rect">
          <a:avLst/>
        </a:prstGeom>
        <a:noFill/>
        <a:ln w="9525" cmpd="sng">
          <a:noFill/>
        </a:ln>
      </xdr:spPr>
    </xdr:pic>
    <xdr:clientData/>
  </xdr:twoCellAnchor>
  <xdr:twoCellAnchor editAs="oneCell">
    <xdr:from>
      <xdr:col>15</xdr:col>
      <xdr:colOff>19050</xdr:colOff>
      <xdr:row>48</xdr:row>
      <xdr:rowOff>180975</xdr:rowOff>
    </xdr:from>
    <xdr:to>
      <xdr:col>19</xdr:col>
      <xdr:colOff>238125</xdr:colOff>
      <xdr:row>49</xdr:row>
      <xdr:rowOff>200025</xdr:rowOff>
    </xdr:to>
    <xdr:pic>
      <xdr:nvPicPr>
        <xdr:cNvPr id="38" name="ComboBox37"/>
        <xdr:cNvPicPr preferRelativeResize="1">
          <a:picLocks noChangeAspect="1"/>
        </xdr:cNvPicPr>
      </xdr:nvPicPr>
      <xdr:blipFill>
        <a:blip r:embed="rId4"/>
        <a:stretch>
          <a:fillRect/>
        </a:stretch>
      </xdr:blipFill>
      <xdr:spPr>
        <a:xfrm>
          <a:off x="3638550" y="9944100"/>
          <a:ext cx="1619250" cy="228600"/>
        </a:xfrm>
        <a:prstGeom prst="rect">
          <a:avLst/>
        </a:prstGeom>
        <a:noFill/>
        <a:ln w="9525" cmpd="sng">
          <a:noFill/>
        </a:ln>
      </xdr:spPr>
    </xdr:pic>
    <xdr:clientData/>
  </xdr:twoCellAnchor>
  <xdr:twoCellAnchor editAs="oneCell">
    <xdr:from>
      <xdr:col>15</xdr:col>
      <xdr:colOff>0</xdr:colOff>
      <xdr:row>20</xdr:row>
      <xdr:rowOff>180975</xdr:rowOff>
    </xdr:from>
    <xdr:to>
      <xdr:col>19</xdr:col>
      <xdr:colOff>209550</xdr:colOff>
      <xdr:row>21</xdr:row>
      <xdr:rowOff>200025</xdr:rowOff>
    </xdr:to>
    <xdr:pic>
      <xdr:nvPicPr>
        <xdr:cNvPr id="39" name="ComboBox38"/>
        <xdr:cNvPicPr preferRelativeResize="1">
          <a:picLocks noChangeAspect="1"/>
        </xdr:cNvPicPr>
      </xdr:nvPicPr>
      <xdr:blipFill>
        <a:blip r:embed="rId4"/>
        <a:stretch>
          <a:fillRect/>
        </a:stretch>
      </xdr:blipFill>
      <xdr:spPr>
        <a:xfrm>
          <a:off x="3619500" y="4076700"/>
          <a:ext cx="1609725" cy="228600"/>
        </a:xfrm>
        <a:prstGeom prst="rect">
          <a:avLst/>
        </a:prstGeom>
        <a:noFill/>
        <a:ln w="9525" cmpd="sng">
          <a:noFill/>
        </a:ln>
      </xdr:spPr>
    </xdr:pic>
    <xdr:clientData/>
  </xdr:twoCellAnchor>
  <xdr:twoCellAnchor editAs="oneCell">
    <xdr:from>
      <xdr:col>0</xdr:col>
      <xdr:colOff>19050</xdr:colOff>
      <xdr:row>59</xdr:row>
      <xdr:rowOff>180975</xdr:rowOff>
    </xdr:from>
    <xdr:to>
      <xdr:col>6</xdr:col>
      <xdr:colOff>152400</xdr:colOff>
      <xdr:row>63</xdr:row>
      <xdr:rowOff>95250</xdr:rowOff>
    </xdr:to>
    <xdr:pic>
      <xdr:nvPicPr>
        <xdr:cNvPr id="40" name="CommandButton1"/>
        <xdr:cNvPicPr preferRelativeResize="1">
          <a:picLocks noChangeAspect="1"/>
        </xdr:cNvPicPr>
      </xdr:nvPicPr>
      <xdr:blipFill>
        <a:blip r:embed="rId5"/>
        <a:stretch>
          <a:fillRect/>
        </a:stretch>
      </xdr:blipFill>
      <xdr:spPr>
        <a:xfrm>
          <a:off x="19050" y="12249150"/>
          <a:ext cx="2095500" cy="752475"/>
        </a:xfrm>
        <a:prstGeom prst="rect">
          <a:avLst/>
        </a:prstGeom>
        <a:noFill/>
        <a:ln w="9525" cmpd="sng">
          <a:noFill/>
        </a:ln>
      </xdr:spPr>
    </xdr:pic>
    <xdr:clientData/>
  </xdr:twoCellAnchor>
  <xdr:twoCellAnchor editAs="oneCell">
    <xdr:from>
      <xdr:col>17</xdr:col>
      <xdr:colOff>0</xdr:colOff>
      <xdr:row>4</xdr:row>
      <xdr:rowOff>0</xdr:rowOff>
    </xdr:from>
    <xdr:to>
      <xdr:col>20</xdr:col>
      <xdr:colOff>276225</xdr:colOff>
      <xdr:row>5</xdr:row>
      <xdr:rowOff>19050</xdr:rowOff>
    </xdr:to>
    <xdr:pic>
      <xdr:nvPicPr>
        <xdr:cNvPr id="41" name="ComboBox39"/>
        <xdr:cNvPicPr preferRelativeResize="1">
          <a:picLocks noChangeAspect="1"/>
        </xdr:cNvPicPr>
      </xdr:nvPicPr>
      <xdr:blipFill>
        <a:blip r:embed="rId6"/>
        <a:stretch>
          <a:fillRect/>
        </a:stretch>
      </xdr:blipFill>
      <xdr:spPr>
        <a:xfrm>
          <a:off x="4343400" y="695325"/>
          <a:ext cx="1238250" cy="266700"/>
        </a:xfrm>
        <a:prstGeom prst="rect">
          <a:avLst/>
        </a:prstGeom>
        <a:noFill/>
        <a:ln w="9525" cmpd="sng">
          <a:noFill/>
        </a:ln>
      </xdr:spPr>
    </xdr:pic>
    <xdr:clientData/>
  </xdr:twoCellAnchor>
  <xdr:twoCellAnchor editAs="oneCell">
    <xdr:from>
      <xdr:col>18</xdr:col>
      <xdr:colOff>161925</xdr:colOff>
      <xdr:row>59</xdr:row>
      <xdr:rowOff>180975</xdr:rowOff>
    </xdr:from>
    <xdr:to>
      <xdr:col>26</xdr:col>
      <xdr:colOff>123825</xdr:colOff>
      <xdr:row>63</xdr:row>
      <xdr:rowOff>85725</xdr:rowOff>
    </xdr:to>
    <xdr:pic>
      <xdr:nvPicPr>
        <xdr:cNvPr id="42" name="CommandButton2"/>
        <xdr:cNvPicPr preferRelativeResize="1">
          <a:picLocks noChangeAspect="1"/>
        </xdr:cNvPicPr>
      </xdr:nvPicPr>
      <xdr:blipFill>
        <a:blip r:embed="rId7"/>
        <a:stretch>
          <a:fillRect/>
        </a:stretch>
      </xdr:blipFill>
      <xdr:spPr>
        <a:xfrm>
          <a:off x="4724400" y="12249150"/>
          <a:ext cx="2085975" cy="742950"/>
        </a:xfrm>
        <a:prstGeom prst="rect">
          <a:avLst/>
        </a:prstGeom>
        <a:noFill/>
        <a:ln w="9525" cmpd="sng">
          <a:noFill/>
        </a:ln>
      </xdr:spPr>
    </xdr:pic>
    <xdr:clientData/>
  </xdr:twoCellAnchor>
  <xdr:twoCellAnchor editAs="oneCell">
    <xdr:from>
      <xdr:col>6</xdr:col>
      <xdr:colOff>0</xdr:colOff>
      <xdr:row>3</xdr:row>
      <xdr:rowOff>180975</xdr:rowOff>
    </xdr:from>
    <xdr:to>
      <xdr:col>11</xdr:col>
      <xdr:colOff>180975</xdr:colOff>
      <xdr:row>5</xdr:row>
      <xdr:rowOff>9525</xdr:rowOff>
    </xdr:to>
    <xdr:pic>
      <xdr:nvPicPr>
        <xdr:cNvPr id="43" name="cKrog"/>
        <xdr:cNvPicPr preferRelativeResize="1">
          <a:picLocks noChangeAspect="1"/>
        </xdr:cNvPicPr>
      </xdr:nvPicPr>
      <xdr:blipFill>
        <a:blip r:embed="rId8"/>
        <a:stretch>
          <a:fillRect/>
        </a:stretch>
      </xdr:blipFill>
      <xdr:spPr>
        <a:xfrm>
          <a:off x="1962150" y="685800"/>
          <a:ext cx="1266825" cy="266700"/>
        </a:xfrm>
        <a:prstGeom prst="rect">
          <a:avLst/>
        </a:prstGeom>
        <a:noFill/>
        <a:ln w="9525" cmpd="sng">
          <a:noFill/>
        </a:ln>
      </xdr:spPr>
    </xdr:pic>
    <xdr:clientData/>
  </xdr:twoCellAnchor>
  <xdr:twoCellAnchor editAs="oneCell">
    <xdr:from>
      <xdr:col>7</xdr:col>
      <xdr:colOff>85725</xdr:colOff>
      <xdr:row>59</xdr:row>
      <xdr:rowOff>180975</xdr:rowOff>
    </xdr:from>
    <xdr:to>
      <xdr:col>17</xdr:col>
      <xdr:colOff>114300</xdr:colOff>
      <xdr:row>63</xdr:row>
      <xdr:rowOff>95250</xdr:rowOff>
    </xdr:to>
    <xdr:pic>
      <xdr:nvPicPr>
        <xdr:cNvPr id="44" name="cbPobrisiFormular"/>
        <xdr:cNvPicPr preferRelativeResize="1">
          <a:picLocks noChangeAspect="1"/>
        </xdr:cNvPicPr>
      </xdr:nvPicPr>
      <xdr:blipFill>
        <a:blip r:embed="rId9"/>
        <a:stretch>
          <a:fillRect/>
        </a:stretch>
      </xdr:blipFill>
      <xdr:spPr>
        <a:xfrm>
          <a:off x="2352675" y="12249150"/>
          <a:ext cx="21050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xdr:colOff>
      <xdr:row>7</xdr:row>
      <xdr:rowOff>19050</xdr:rowOff>
    </xdr:from>
    <xdr:to>
      <xdr:col>30</xdr:col>
      <xdr:colOff>9525</xdr:colOff>
      <xdr:row>9</xdr:row>
      <xdr:rowOff>114300</xdr:rowOff>
    </xdr:to>
    <xdr:pic>
      <xdr:nvPicPr>
        <xdr:cNvPr id="1" name="CommandButton1"/>
        <xdr:cNvPicPr preferRelativeResize="1">
          <a:picLocks noChangeAspect="1"/>
        </xdr:cNvPicPr>
      </xdr:nvPicPr>
      <xdr:blipFill>
        <a:blip r:embed="rId1"/>
        <a:stretch>
          <a:fillRect/>
        </a:stretch>
      </xdr:blipFill>
      <xdr:spPr>
        <a:xfrm>
          <a:off x="10725150" y="1371600"/>
          <a:ext cx="2438400" cy="419100"/>
        </a:xfrm>
        <a:prstGeom prst="rect">
          <a:avLst/>
        </a:prstGeom>
        <a:noFill/>
        <a:ln w="9525" cmpd="sng">
          <a:noFill/>
        </a:ln>
      </xdr:spPr>
    </xdr:pic>
    <xdr:clientData/>
  </xdr:twoCellAnchor>
  <xdr:twoCellAnchor editAs="oneCell">
    <xdr:from>
      <xdr:col>26</xdr:col>
      <xdr:colOff>0</xdr:colOff>
      <xdr:row>5</xdr:row>
      <xdr:rowOff>9525</xdr:rowOff>
    </xdr:from>
    <xdr:to>
      <xdr:col>30</xdr:col>
      <xdr:colOff>9525</xdr:colOff>
      <xdr:row>7</xdr:row>
      <xdr:rowOff>0</xdr:rowOff>
    </xdr:to>
    <xdr:pic>
      <xdr:nvPicPr>
        <xdr:cNvPr id="2" name="ComboBox1"/>
        <xdr:cNvPicPr preferRelativeResize="1">
          <a:picLocks noChangeAspect="1"/>
        </xdr:cNvPicPr>
      </xdr:nvPicPr>
      <xdr:blipFill>
        <a:blip r:embed="rId2"/>
        <a:stretch>
          <a:fillRect/>
        </a:stretch>
      </xdr:blipFill>
      <xdr:spPr>
        <a:xfrm>
          <a:off x="10715625" y="1038225"/>
          <a:ext cx="2447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25</xdr:row>
      <xdr:rowOff>57150</xdr:rowOff>
    </xdr:from>
    <xdr:to>
      <xdr:col>6</xdr:col>
      <xdr:colOff>1362075</xdr:colOff>
      <xdr:row>27</xdr:row>
      <xdr:rowOff>152400</xdr:rowOff>
    </xdr:to>
    <xdr:pic>
      <xdr:nvPicPr>
        <xdr:cNvPr id="1" name="CommandButton1"/>
        <xdr:cNvPicPr preferRelativeResize="1">
          <a:picLocks noChangeAspect="1"/>
        </xdr:cNvPicPr>
      </xdr:nvPicPr>
      <xdr:blipFill>
        <a:blip r:embed="rId1"/>
        <a:stretch>
          <a:fillRect/>
        </a:stretch>
      </xdr:blipFill>
      <xdr:spPr>
        <a:xfrm>
          <a:off x="4391025" y="4124325"/>
          <a:ext cx="1971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List3">
    <pageSetUpPr fitToPage="1"/>
  </sheetPr>
  <dimension ref="A1:AE67"/>
  <sheetViews>
    <sheetView showGridLines="0" zoomScalePageLayoutView="0" workbookViewId="0" topLeftCell="A36">
      <selection activeCell="U41" sqref="U41:V41"/>
    </sheetView>
  </sheetViews>
  <sheetFormatPr defaultColWidth="11.421875" defaultRowHeight="12.75"/>
  <cols>
    <col min="1" max="1" width="6.00390625" style="10" customWidth="1"/>
    <col min="2" max="2" width="4.8515625" style="10" customWidth="1"/>
    <col min="3" max="3" width="3.140625" style="10" customWidth="1"/>
    <col min="4" max="4" width="6.8515625" style="10" customWidth="1"/>
    <col min="5" max="5" width="4.140625" style="10" customWidth="1"/>
    <col min="6" max="6" width="4.421875" style="10" customWidth="1"/>
    <col min="7" max="7" width="4.57421875" style="10" customWidth="1"/>
    <col min="8" max="8" width="5.28125" style="10" bestFit="1" customWidth="1"/>
    <col min="9" max="9" width="3.28125" style="10" customWidth="1"/>
    <col min="10" max="10" width="1.7109375" style="10" customWidth="1"/>
    <col min="11" max="11" width="1.421875" style="10" customWidth="1"/>
    <col min="12" max="12" width="3.421875" style="10" customWidth="1"/>
    <col min="13" max="15" width="1.7109375" style="10" customWidth="1"/>
    <col min="16" max="16" width="6.00390625" style="10" customWidth="1"/>
    <col min="17" max="17" width="4.8515625" style="10" customWidth="1"/>
    <col min="18" max="18" width="3.28125" style="10" customWidth="1"/>
    <col min="19" max="19" width="6.8515625" style="10" customWidth="1"/>
    <col min="20" max="20" width="4.28125" style="10" customWidth="1"/>
    <col min="21" max="21" width="4.421875" style="10" customWidth="1"/>
    <col min="22" max="22" width="4.57421875" style="10" customWidth="1"/>
    <col min="23" max="23" width="5.28125" style="10" customWidth="1"/>
    <col min="24" max="24" width="3.28125" style="10" customWidth="1"/>
    <col min="25" max="25" width="1.7109375" style="10" customWidth="1"/>
    <col min="26" max="26" width="1.421875" style="10" customWidth="1"/>
    <col min="27" max="27" width="3.421875" style="10" customWidth="1"/>
    <col min="28" max="28" width="11.421875" style="12" customWidth="1"/>
    <col min="29" max="29" width="0" style="12" hidden="1" customWidth="1"/>
    <col min="30" max="16384" width="11.421875" style="12" customWidth="1"/>
  </cols>
  <sheetData>
    <row r="1" spans="2:27" ht="13.5">
      <c r="B1" s="11"/>
      <c r="C1" s="11"/>
      <c r="D1" s="11"/>
      <c r="E1" s="11"/>
      <c r="F1" s="11"/>
      <c r="G1" s="11"/>
      <c r="H1" s="11"/>
      <c r="I1" s="11"/>
      <c r="J1" s="11"/>
      <c r="K1" s="11"/>
      <c r="L1" s="11"/>
      <c r="M1" s="11"/>
      <c r="N1" s="11" t="s">
        <v>2</v>
      </c>
      <c r="O1" s="11"/>
      <c r="P1" s="11"/>
      <c r="Q1" s="11"/>
      <c r="R1" s="11"/>
      <c r="S1" s="11"/>
      <c r="T1" s="11"/>
      <c r="U1" s="11"/>
      <c r="V1" s="144" t="s">
        <v>3</v>
      </c>
      <c r="W1" s="144"/>
      <c r="X1" s="144"/>
      <c r="Y1" s="144"/>
      <c r="Z1" s="144"/>
      <c r="AA1" s="144"/>
    </row>
    <row r="2" spans="1:27" ht="12.75" customHeight="1">
      <c r="A2" s="12"/>
      <c r="B2" s="12"/>
      <c r="C2" s="12"/>
      <c r="D2" s="12"/>
      <c r="E2" s="12"/>
      <c r="F2" s="12"/>
      <c r="G2" s="12"/>
      <c r="H2" s="12"/>
      <c r="I2" s="13" t="s">
        <v>4</v>
      </c>
      <c r="J2" s="12"/>
      <c r="K2" s="12"/>
      <c r="L2" s="12"/>
      <c r="M2" s="12"/>
      <c r="N2" s="12"/>
      <c r="O2" s="12"/>
      <c r="P2" s="12"/>
      <c r="Q2" s="12"/>
      <c r="R2" s="12"/>
      <c r="S2" s="12"/>
      <c r="T2" s="12"/>
      <c r="U2" s="12"/>
      <c r="V2" s="144" t="s">
        <v>5</v>
      </c>
      <c r="W2" s="144"/>
      <c r="X2" s="144"/>
      <c r="Y2" s="144"/>
      <c r="Z2" s="144"/>
      <c r="AA2" s="144"/>
    </row>
    <row r="3" spans="1:27" ht="13.5" thickBot="1">
      <c r="A3" s="12"/>
      <c r="B3" s="12"/>
      <c r="C3" s="12"/>
      <c r="D3" s="12"/>
      <c r="E3" s="12"/>
      <c r="F3" s="12"/>
      <c r="G3" s="12"/>
      <c r="H3" s="12"/>
      <c r="I3" s="12"/>
      <c r="J3" s="12"/>
      <c r="K3" s="12"/>
      <c r="L3" s="12"/>
      <c r="M3" s="12"/>
      <c r="N3" s="14"/>
      <c r="O3" s="12"/>
      <c r="P3" s="12"/>
      <c r="Q3" s="12"/>
      <c r="R3" s="12"/>
      <c r="S3" s="12"/>
      <c r="T3" s="12"/>
      <c r="U3" s="12"/>
      <c r="V3" s="12"/>
      <c r="W3" s="12"/>
      <c r="X3" s="12"/>
      <c r="Y3" s="12"/>
      <c r="Z3" s="12"/>
      <c r="AA3" s="12"/>
    </row>
    <row r="4" spans="1:27" ht="15" customHeight="1" thickBot="1">
      <c r="A4" s="12"/>
      <c r="B4" s="12"/>
      <c r="C4" s="12"/>
      <c r="D4" s="138" t="s">
        <v>6</v>
      </c>
      <c r="E4" s="139"/>
      <c r="F4" s="140"/>
      <c r="G4" s="145" t="s">
        <v>31</v>
      </c>
      <c r="H4" s="146"/>
      <c r="I4" s="146"/>
      <c r="J4" s="146"/>
      <c r="K4" s="146"/>
      <c r="L4" s="147"/>
      <c r="M4" s="12"/>
      <c r="N4" s="12"/>
      <c r="O4" s="12"/>
      <c r="P4" s="15" t="s">
        <v>7</v>
      </c>
      <c r="Q4" s="148" t="s">
        <v>168</v>
      </c>
      <c r="R4" s="149"/>
      <c r="S4" s="149"/>
      <c r="T4" s="150"/>
      <c r="U4" s="151" t="s">
        <v>8</v>
      </c>
      <c r="V4" s="152"/>
      <c r="W4" s="148">
        <v>42833</v>
      </c>
      <c r="X4" s="149"/>
      <c r="Y4" s="149"/>
      <c r="Z4" s="149"/>
      <c r="AA4" s="150"/>
    </row>
    <row r="5" spans="1:27" ht="19.5" customHeight="1" thickBot="1">
      <c r="A5" s="12"/>
      <c r="B5" s="12"/>
      <c r="C5" s="12"/>
      <c r="D5" s="138" t="s">
        <v>9</v>
      </c>
      <c r="E5" s="139"/>
      <c r="F5" s="140"/>
      <c r="G5" s="141"/>
      <c r="H5" s="142"/>
      <c r="I5" s="142"/>
      <c r="J5" s="142"/>
      <c r="K5" s="142"/>
      <c r="L5" s="143"/>
      <c r="M5" s="12"/>
      <c r="N5" s="12"/>
      <c r="O5" s="12"/>
      <c r="P5" s="153" t="s">
        <v>10</v>
      </c>
      <c r="Q5" s="152"/>
      <c r="R5" s="148"/>
      <c r="S5" s="149"/>
      <c r="T5" s="187"/>
      <c r="U5" s="188"/>
      <c r="V5" s="183" t="s">
        <v>11</v>
      </c>
      <c r="W5" s="184"/>
      <c r="X5" s="185" t="s">
        <v>40</v>
      </c>
      <c r="Y5" s="186"/>
      <c r="Z5" s="185"/>
      <c r="AA5" s="186"/>
    </row>
    <row r="6" spans="1:27" ht="15" customHeight="1" thickBot="1">
      <c r="A6" s="12"/>
      <c r="B6" s="12"/>
      <c r="C6" s="12"/>
      <c r="D6" s="138" t="s">
        <v>12</v>
      </c>
      <c r="E6" s="139"/>
      <c r="F6" s="140"/>
      <c r="G6" s="141"/>
      <c r="H6" s="142"/>
      <c r="I6" s="142"/>
      <c r="J6" s="142"/>
      <c r="K6" s="142"/>
      <c r="L6" s="143"/>
      <c r="M6" s="12"/>
      <c r="N6" s="12"/>
      <c r="O6" s="12"/>
      <c r="P6" s="160" t="s">
        <v>13</v>
      </c>
      <c r="Q6" s="161"/>
      <c r="R6" s="162"/>
      <c r="S6" s="17" t="s">
        <v>14</v>
      </c>
      <c r="T6" s="163"/>
      <c r="U6" s="164"/>
      <c r="V6" s="165"/>
      <c r="W6" s="16" t="s">
        <v>14</v>
      </c>
      <c r="X6" s="163"/>
      <c r="Y6" s="164"/>
      <c r="Z6" s="164"/>
      <c r="AA6" s="165"/>
    </row>
    <row r="7" spans="1:15" ht="13.5" thickBot="1">
      <c r="A7" s="166"/>
      <c r="B7" s="166"/>
      <c r="C7" s="166"/>
      <c r="D7" s="166"/>
      <c r="E7" s="18"/>
      <c r="G7" s="19"/>
      <c r="H7" s="20"/>
      <c r="I7" s="21"/>
      <c r="J7" s="21"/>
      <c r="K7" s="22"/>
      <c r="L7" s="19"/>
      <c r="M7" s="12"/>
      <c r="N7" s="12"/>
      <c r="O7" s="12"/>
    </row>
    <row r="8" spans="1:27" ht="12.75">
      <c r="A8" s="157" t="s">
        <v>15</v>
      </c>
      <c r="B8" s="158"/>
      <c r="C8" s="158"/>
      <c r="D8" s="158"/>
      <c r="E8" s="159"/>
      <c r="F8" s="154" t="s">
        <v>16</v>
      </c>
      <c r="G8" s="155"/>
      <c r="H8" s="155"/>
      <c r="I8" s="155"/>
      <c r="J8" s="155"/>
      <c r="K8" s="155"/>
      <c r="L8" s="156"/>
      <c r="M8" s="23"/>
      <c r="N8" s="23"/>
      <c r="O8" s="23"/>
      <c r="P8" s="157" t="s">
        <v>15</v>
      </c>
      <c r="Q8" s="158"/>
      <c r="R8" s="158"/>
      <c r="S8" s="158"/>
      <c r="T8" s="159"/>
      <c r="U8" s="154" t="s">
        <v>17</v>
      </c>
      <c r="V8" s="155"/>
      <c r="W8" s="155"/>
      <c r="X8" s="155"/>
      <c r="Y8" s="155"/>
      <c r="Z8" s="155"/>
      <c r="AA8" s="156"/>
    </row>
    <row r="9" spans="1:27" ht="12.75" customHeight="1">
      <c r="A9" s="167" t="s">
        <v>18</v>
      </c>
      <c r="B9" s="168"/>
      <c r="C9" s="169" t="s">
        <v>19</v>
      </c>
      <c r="D9" s="170"/>
      <c r="E9" s="24" t="s">
        <v>20</v>
      </c>
      <c r="F9" s="171"/>
      <c r="G9" s="172"/>
      <c r="H9" s="172"/>
      <c r="I9" s="172"/>
      <c r="J9" s="172"/>
      <c r="K9" s="172"/>
      <c r="L9" s="173"/>
      <c r="M9" s="23"/>
      <c r="N9" s="23"/>
      <c r="O9" s="23"/>
      <c r="P9" s="167" t="s">
        <v>18</v>
      </c>
      <c r="Q9" s="168"/>
      <c r="R9" s="169" t="s">
        <v>19</v>
      </c>
      <c r="S9" s="170"/>
      <c r="T9" s="24" t="s">
        <v>20</v>
      </c>
      <c r="U9" s="171"/>
      <c r="V9" s="172"/>
      <c r="W9" s="172"/>
      <c r="X9" s="172"/>
      <c r="Y9" s="172"/>
      <c r="Z9" s="172"/>
      <c r="AA9" s="173"/>
    </row>
    <row r="10" spans="1:27" ht="13.5" thickBot="1">
      <c r="A10" s="177" t="s">
        <v>21</v>
      </c>
      <c r="B10" s="178"/>
      <c r="C10" s="178"/>
      <c r="D10" s="178"/>
      <c r="E10" s="179"/>
      <c r="F10" s="174"/>
      <c r="G10" s="175"/>
      <c r="H10" s="175"/>
      <c r="I10" s="175"/>
      <c r="J10" s="175"/>
      <c r="K10" s="175"/>
      <c r="L10" s="176"/>
      <c r="M10" s="23"/>
      <c r="N10" s="23"/>
      <c r="O10" s="23"/>
      <c r="P10" s="177" t="s">
        <v>21</v>
      </c>
      <c r="Q10" s="178"/>
      <c r="R10" s="178"/>
      <c r="S10" s="178"/>
      <c r="T10" s="179"/>
      <c r="U10" s="174"/>
      <c r="V10" s="175"/>
      <c r="W10" s="175"/>
      <c r="X10" s="175"/>
      <c r="Y10" s="175"/>
      <c r="Z10" s="175"/>
      <c r="AA10" s="176"/>
    </row>
    <row r="11" spans="1:31" ht="16.5" customHeight="1" thickBot="1">
      <c r="A11" s="193"/>
      <c r="B11" s="194"/>
      <c r="C11" s="194"/>
      <c r="D11" s="194"/>
      <c r="E11" s="195"/>
      <c r="F11" s="180" t="s">
        <v>22</v>
      </c>
      <c r="G11" s="182"/>
      <c r="H11" s="180" t="s">
        <v>23</v>
      </c>
      <c r="I11" s="181"/>
      <c r="J11" s="182"/>
      <c r="K11" s="191" t="s">
        <v>24</v>
      </c>
      <c r="L11" s="192"/>
      <c r="M11" s="23"/>
      <c r="N11" s="23"/>
      <c r="O11" s="23"/>
      <c r="P11" s="193"/>
      <c r="Q11" s="194"/>
      <c r="R11" s="194"/>
      <c r="S11" s="194"/>
      <c r="T11" s="195"/>
      <c r="U11" s="180" t="s">
        <v>22</v>
      </c>
      <c r="V11" s="182"/>
      <c r="W11" s="180" t="s">
        <v>23</v>
      </c>
      <c r="X11" s="181"/>
      <c r="Y11" s="182"/>
      <c r="Z11" s="191" t="s">
        <v>24</v>
      </c>
      <c r="AA11" s="192"/>
      <c r="AE11" s="46"/>
    </row>
    <row r="12" spans="1:27" ht="16.5" customHeight="1">
      <c r="A12" s="196"/>
      <c r="B12" s="198"/>
      <c r="C12" s="201"/>
      <c r="D12" s="202"/>
      <c r="E12" s="43"/>
      <c r="F12" s="203"/>
      <c r="G12" s="200"/>
      <c r="H12" s="189">
        <f>IF(F12="","",IF(F12=U12,0.5,IF(F12&gt;U12,1,0)))</f>
      </c>
      <c r="I12" s="190"/>
      <c r="J12" s="190"/>
      <c r="K12" s="204">
        <f>IF(H16=W16,IF(F16&gt;U16,1,0),IF(H16&gt;W16,1,0))</f>
        <v>0</v>
      </c>
      <c r="L12" s="205"/>
      <c r="M12" s="23"/>
      <c r="N12" s="23"/>
      <c r="O12" s="23"/>
      <c r="P12" s="196"/>
      <c r="Q12" s="198"/>
      <c r="R12" s="201"/>
      <c r="S12" s="202"/>
      <c r="T12" s="43"/>
      <c r="U12" s="203"/>
      <c r="V12" s="200"/>
      <c r="W12" s="189">
        <f>IF(U12="","",IF(U12=F12,0.5,IF(U12&gt;F12,1,0)))</f>
      </c>
      <c r="X12" s="190"/>
      <c r="Y12" s="190"/>
      <c r="Z12" s="204">
        <f>IF(W16=H16,IF(U16&gt;F16,1,0),IF(W16&gt;H16,1,0))</f>
        <v>0</v>
      </c>
      <c r="AA12" s="205"/>
    </row>
    <row r="13" spans="1:27" ht="16.5" customHeight="1">
      <c r="A13" s="196"/>
      <c r="B13" s="197"/>
      <c r="C13" s="197"/>
      <c r="D13" s="197"/>
      <c r="E13" s="198"/>
      <c r="F13" s="199"/>
      <c r="G13" s="200"/>
      <c r="H13" s="189">
        <f>IF(F13="","",IF(F13=U13,0.5,IF(F13&gt;U13,1,0)))</f>
      </c>
      <c r="I13" s="190"/>
      <c r="J13" s="190"/>
      <c r="K13" s="206"/>
      <c r="L13" s="207"/>
      <c r="M13" s="23"/>
      <c r="N13" s="23"/>
      <c r="O13" s="23"/>
      <c r="P13" s="196"/>
      <c r="Q13" s="197"/>
      <c r="R13" s="197"/>
      <c r="S13" s="197"/>
      <c r="T13" s="198"/>
      <c r="U13" s="203"/>
      <c r="V13" s="200"/>
      <c r="W13" s="189">
        <f>IF(U13="","",IF(U13=F13,0.5,IF(U13&gt;F13,1,0)))</f>
      </c>
      <c r="X13" s="190"/>
      <c r="Y13" s="190"/>
      <c r="Z13" s="206"/>
      <c r="AA13" s="207"/>
    </row>
    <row r="14" spans="1:27" ht="16.5" customHeight="1">
      <c r="A14" s="196"/>
      <c r="B14" s="198"/>
      <c r="C14" s="201"/>
      <c r="D14" s="202"/>
      <c r="E14" s="43"/>
      <c r="F14" s="203"/>
      <c r="G14" s="200"/>
      <c r="H14" s="189">
        <f>IF(F14="","",IF(F14=U14,0.5,IF(F14&gt;U14,1,0)))</f>
      </c>
      <c r="I14" s="190"/>
      <c r="J14" s="190"/>
      <c r="K14" s="206"/>
      <c r="L14" s="207"/>
      <c r="M14" s="23"/>
      <c r="N14" s="23"/>
      <c r="O14" s="23"/>
      <c r="P14" s="196"/>
      <c r="Q14" s="198"/>
      <c r="R14" s="201"/>
      <c r="S14" s="202"/>
      <c r="T14" s="43"/>
      <c r="U14" s="203"/>
      <c r="V14" s="200"/>
      <c r="W14" s="189">
        <f>IF(U14="","",IF(U14=F14,0.5,IF(U14&gt;F14,1,0)))</f>
      </c>
      <c r="X14" s="190"/>
      <c r="Y14" s="190"/>
      <c r="Z14" s="206"/>
      <c r="AA14" s="207"/>
    </row>
    <row r="15" spans="1:27" ht="16.5" customHeight="1" thickBot="1">
      <c r="A15" s="221"/>
      <c r="B15" s="222"/>
      <c r="C15" s="222"/>
      <c r="D15" s="222"/>
      <c r="E15" s="223"/>
      <c r="F15" s="212"/>
      <c r="G15" s="213"/>
      <c r="H15" s="189">
        <f>IF(F15="","",IF(F15=U15,0.5,IF(F15&gt;U15,1,0)))</f>
      </c>
      <c r="I15" s="190"/>
      <c r="J15" s="190"/>
      <c r="K15" s="206"/>
      <c r="L15" s="207"/>
      <c r="M15" s="23"/>
      <c r="N15" s="23"/>
      <c r="O15" s="23"/>
      <c r="P15" s="196"/>
      <c r="Q15" s="197"/>
      <c r="R15" s="197"/>
      <c r="S15" s="197"/>
      <c r="T15" s="198"/>
      <c r="U15" s="212"/>
      <c r="V15" s="213"/>
      <c r="W15" s="189">
        <f>IF(U15="","",IF(U15=F15,0.5,IF(U15&gt;F15,1,0)))</f>
      </c>
      <c r="X15" s="190"/>
      <c r="Y15" s="190"/>
      <c r="Z15" s="206"/>
      <c r="AA15" s="207"/>
    </row>
    <row r="16" spans="1:27" ht="16.5" customHeight="1" thickBot="1">
      <c r="A16" s="219"/>
      <c r="B16" s="220"/>
      <c r="C16" s="214"/>
      <c r="D16" s="215"/>
      <c r="E16" s="44"/>
      <c r="F16" s="218">
        <f>SUM(F12:G15)</f>
        <v>0</v>
      </c>
      <c r="G16" s="218"/>
      <c r="H16" s="210">
        <f>SUM(H12:J15)</f>
        <v>0</v>
      </c>
      <c r="I16" s="210"/>
      <c r="J16" s="211"/>
      <c r="K16" s="208"/>
      <c r="L16" s="209"/>
      <c r="M16" s="23"/>
      <c r="N16" s="23"/>
      <c r="O16" s="23"/>
      <c r="P16" s="219"/>
      <c r="Q16" s="220"/>
      <c r="R16" s="214"/>
      <c r="S16" s="215"/>
      <c r="T16" s="44"/>
      <c r="U16" s="224">
        <f>SUM(U12:V15)</f>
        <v>0</v>
      </c>
      <c r="V16" s="225"/>
      <c r="W16" s="216">
        <f>SUM(W12:Y15)</f>
        <v>0</v>
      </c>
      <c r="X16" s="217"/>
      <c r="Y16" s="217"/>
      <c r="Z16" s="208"/>
      <c r="AA16" s="209"/>
    </row>
    <row r="17" spans="1:27" ht="16.5" customHeight="1" thickBot="1">
      <c r="A17" s="23"/>
      <c r="B17" s="23"/>
      <c r="C17" s="23"/>
      <c r="D17" s="23"/>
      <c r="E17" s="23"/>
      <c r="F17" s="23"/>
      <c r="G17" s="23"/>
      <c r="H17" s="23"/>
      <c r="I17" s="25"/>
      <c r="J17" s="23"/>
      <c r="K17" s="23"/>
      <c r="L17" s="23"/>
      <c r="M17" s="23"/>
      <c r="N17" s="23"/>
      <c r="O17" s="23"/>
      <c r="P17" s="23"/>
      <c r="Q17" s="23"/>
      <c r="R17" s="23"/>
      <c r="S17" s="23"/>
      <c r="T17" s="23"/>
      <c r="U17" s="23"/>
      <c r="V17" s="23"/>
      <c r="W17" s="23"/>
      <c r="X17" s="23"/>
      <c r="Y17" s="23"/>
      <c r="Z17" s="23"/>
      <c r="AA17" s="23"/>
    </row>
    <row r="18" spans="1:27" ht="16.5" customHeight="1" thickBot="1">
      <c r="A18" s="193"/>
      <c r="B18" s="194"/>
      <c r="C18" s="194"/>
      <c r="D18" s="194"/>
      <c r="E18" s="195"/>
      <c r="F18" s="180" t="s">
        <v>22</v>
      </c>
      <c r="G18" s="182"/>
      <c r="H18" s="180" t="s">
        <v>23</v>
      </c>
      <c r="I18" s="181"/>
      <c r="J18" s="182"/>
      <c r="K18" s="191" t="s">
        <v>24</v>
      </c>
      <c r="L18" s="192"/>
      <c r="M18" s="23"/>
      <c r="N18" s="23"/>
      <c r="O18" s="23"/>
      <c r="P18" s="193"/>
      <c r="Q18" s="194"/>
      <c r="R18" s="194"/>
      <c r="S18" s="194"/>
      <c r="T18" s="195"/>
      <c r="U18" s="180" t="s">
        <v>22</v>
      </c>
      <c r="V18" s="182"/>
      <c r="W18" s="180" t="s">
        <v>23</v>
      </c>
      <c r="X18" s="181"/>
      <c r="Y18" s="182"/>
      <c r="Z18" s="191" t="s">
        <v>24</v>
      </c>
      <c r="AA18" s="192"/>
    </row>
    <row r="19" spans="1:27" ht="16.5" customHeight="1">
      <c r="A19" s="196"/>
      <c r="B19" s="198"/>
      <c r="C19" s="201"/>
      <c r="D19" s="202"/>
      <c r="E19" s="43"/>
      <c r="F19" s="203"/>
      <c r="G19" s="200"/>
      <c r="H19" s="189">
        <f>IF(F19="","",IF(F19=U19,0.5,IF(F19&gt;U19,1,0)))</f>
      </c>
      <c r="I19" s="190"/>
      <c r="J19" s="190"/>
      <c r="K19" s="204">
        <f>IF(H23=W23,IF(F23&gt;U23,1,0),IF(H23&gt;W23,1,0))</f>
        <v>0</v>
      </c>
      <c r="L19" s="205"/>
      <c r="M19" s="23"/>
      <c r="N19" s="23"/>
      <c r="O19" s="23"/>
      <c r="P19" s="196"/>
      <c r="Q19" s="198"/>
      <c r="R19" s="201"/>
      <c r="S19" s="202"/>
      <c r="T19" s="43"/>
      <c r="U19" s="203"/>
      <c r="V19" s="200"/>
      <c r="W19" s="189">
        <f>IF(U19="","",IF(U19=F19,0.5,IF(U19&gt;F19,1,0)))</f>
      </c>
      <c r="X19" s="190"/>
      <c r="Y19" s="190"/>
      <c r="Z19" s="204">
        <f>IF(W23=H23,IF(U23&gt;F23,1,0),IF(W23&gt;H23,1,0))</f>
        <v>0</v>
      </c>
      <c r="AA19" s="205"/>
    </row>
    <row r="20" spans="1:27" ht="16.5" customHeight="1">
      <c r="A20" s="196"/>
      <c r="B20" s="197"/>
      <c r="C20" s="197"/>
      <c r="D20" s="197"/>
      <c r="E20" s="198"/>
      <c r="F20" s="203"/>
      <c r="G20" s="200"/>
      <c r="H20" s="189">
        <f>IF(F20="","",IF(F20=U20,0.5,IF(F20&gt;U20,1,0)))</f>
      </c>
      <c r="I20" s="190"/>
      <c r="J20" s="190"/>
      <c r="K20" s="206"/>
      <c r="L20" s="207"/>
      <c r="M20" s="23"/>
      <c r="N20" s="23"/>
      <c r="O20" s="23"/>
      <c r="P20" s="196"/>
      <c r="Q20" s="197"/>
      <c r="R20" s="197"/>
      <c r="S20" s="197"/>
      <c r="T20" s="198"/>
      <c r="U20" s="203"/>
      <c r="V20" s="200"/>
      <c r="W20" s="189">
        <f>IF(U20="","",IF(U20=F20,0.5,IF(U20&gt;F20,1,0)))</f>
      </c>
      <c r="X20" s="190"/>
      <c r="Y20" s="190"/>
      <c r="Z20" s="206"/>
      <c r="AA20" s="207"/>
    </row>
    <row r="21" spans="1:27" ht="16.5" customHeight="1">
      <c r="A21" s="196"/>
      <c r="B21" s="198"/>
      <c r="C21" s="201"/>
      <c r="D21" s="202"/>
      <c r="E21" s="43"/>
      <c r="F21" s="203"/>
      <c r="G21" s="200"/>
      <c r="H21" s="189">
        <f>IF(F21="","",IF(F21=U21,0.5,IF(F21&gt;U21,1,0)))</f>
      </c>
      <c r="I21" s="190"/>
      <c r="J21" s="190"/>
      <c r="K21" s="206"/>
      <c r="L21" s="207"/>
      <c r="M21" s="23"/>
      <c r="N21" s="23"/>
      <c r="O21" s="23"/>
      <c r="P21" s="196"/>
      <c r="Q21" s="198"/>
      <c r="R21" s="201"/>
      <c r="S21" s="202"/>
      <c r="T21" s="43"/>
      <c r="U21" s="203"/>
      <c r="V21" s="200"/>
      <c r="W21" s="189">
        <f>IF(U21="","",IF(U21=F21,0.5,IF(U21&gt;F21,1,0)))</f>
      </c>
      <c r="X21" s="190"/>
      <c r="Y21" s="190"/>
      <c r="Z21" s="206"/>
      <c r="AA21" s="207"/>
    </row>
    <row r="22" spans="1:27" ht="16.5" customHeight="1" thickBot="1">
      <c r="A22" s="221"/>
      <c r="B22" s="222"/>
      <c r="C22" s="222"/>
      <c r="D22" s="222"/>
      <c r="E22" s="223"/>
      <c r="F22" s="212"/>
      <c r="G22" s="213"/>
      <c r="H22" s="189">
        <f>IF(F22="","",IF(F22=U22,0.5,IF(F22&gt;U22,1,0)))</f>
      </c>
      <c r="I22" s="190"/>
      <c r="J22" s="190"/>
      <c r="K22" s="206"/>
      <c r="L22" s="207"/>
      <c r="M22" s="23"/>
      <c r="N22" s="23"/>
      <c r="O22" s="23"/>
      <c r="P22" s="196"/>
      <c r="Q22" s="197"/>
      <c r="R22" s="197"/>
      <c r="S22" s="197"/>
      <c r="T22" s="198"/>
      <c r="U22" s="212"/>
      <c r="V22" s="213"/>
      <c r="W22" s="189">
        <f>IF(U22="","",IF(U22=F22,0.5,IF(U22&gt;F22,1,0)))</f>
      </c>
      <c r="X22" s="190"/>
      <c r="Y22" s="190"/>
      <c r="Z22" s="206"/>
      <c r="AA22" s="207"/>
    </row>
    <row r="23" spans="1:27" ht="16.5" customHeight="1" thickBot="1">
      <c r="A23" s="219"/>
      <c r="B23" s="220"/>
      <c r="C23" s="214"/>
      <c r="D23" s="215"/>
      <c r="E23" s="44"/>
      <c r="F23" s="224">
        <f>SUM(F19:G22)</f>
        <v>0</v>
      </c>
      <c r="G23" s="225"/>
      <c r="H23" s="211">
        <f>SUM(H19:J22)</f>
        <v>0</v>
      </c>
      <c r="I23" s="226"/>
      <c r="J23" s="226"/>
      <c r="K23" s="208"/>
      <c r="L23" s="209"/>
      <c r="M23" s="23"/>
      <c r="N23" s="23"/>
      <c r="O23" s="23"/>
      <c r="P23" s="219"/>
      <c r="Q23" s="220"/>
      <c r="R23" s="214"/>
      <c r="S23" s="215"/>
      <c r="T23" s="44"/>
      <c r="U23" s="224">
        <f>SUM(U19:V22)</f>
        <v>0</v>
      </c>
      <c r="V23" s="225"/>
      <c r="W23" s="216">
        <f>SUM(W19:Y22)</f>
        <v>0</v>
      </c>
      <c r="X23" s="217"/>
      <c r="Y23" s="217"/>
      <c r="Z23" s="208"/>
      <c r="AA23" s="209"/>
    </row>
    <row r="24" spans="1:27" ht="16.5" customHeight="1" thickBot="1">
      <c r="A24" s="23"/>
      <c r="B24" s="23"/>
      <c r="C24" s="23"/>
      <c r="D24" s="23"/>
      <c r="E24" s="23"/>
      <c r="F24" s="23"/>
      <c r="G24" s="23"/>
      <c r="H24" s="23"/>
      <c r="I24" s="25"/>
      <c r="J24" s="23"/>
      <c r="K24" s="23"/>
      <c r="L24" s="23"/>
      <c r="M24" s="23"/>
      <c r="N24" s="23"/>
      <c r="O24" s="23"/>
      <c r="P24" s="23"/>
      <c r="Q24" s="23"/>
      <c r="R24" s="23"/>
      <c r="S24" s="23"/>
      <c r="T24" s="23"/>
      <c r="U24" s="23"/>
      <c r="V24" s="23"/>
      <c r="W24" s="23"/>
      <c r="X24" s="23"/>
      <c r="Y24" s="23"/>
      <c r="Z24" s="23"/>
      <c r="AA24" s="23"/>
    </row>
    <row r="25" spans="1:27" ht="16.5" customHeight="1" thickBot="1">
      <c r="A25" s="193"/>
      <c r="B25" s="194"/>
      <c r="C25" s="194"/>
      <c r="D25" s="194"/>
      <c r="E25" s="195"/>
      <c r="F25" s="180" t="s">
        <v>22</v>
      </c>
      <c r="G25" s="182"/>
      <c r="H25" s="180" t="s">
        <v>23</v>
      </c>
      <c r="I25" s="181"/>
      <c r="J25" s="182"/>
      <c r="K25" s="191" t="s">
        <v>24</v>
      </c>
      <c r="L25" s="192"/>
      <c r="M25" s="23"/>
      <c r="N25" s="23"/>
      <c r="O25" s="23"/>
      <c r="P25" s="193"/>
      <c r="Q25" s="194"/>
      <c r="R25" s="194"/>
      <c r="S25" s="194"/>
      <c r="T25" s="195"/>
      <c r="U25" s="180" t="s">
        <v>22</v>
      </c>
      <c r="V25" s="182"/>
      <c r="W25" s="180" t="s">
        <v>23</v>
      </c>
      <c r="X25" s="181"/>
      <c r="Y25" s="182"/>
      <c r="Z25" s="191" t="s">
        <v>24</v>
      </c>
      <c r="AA25" s="192"/>
    </row>
    <row r="26" spans="1:27" ht="16.5" customHeight="1">
      <c r="A26" s="196"/>
      <c r="B26" s="198"/>
      <c r="C26" s="201"/>
      <c r="D26" s="202"/>
      <c r="E26" s="43"/>
      <c r="F26" s="203"/>
      <c r="G26" s="200"/>
      <c r="H26" s="189">
        <f>IF(F26="","",IF(F26=U26,0.5,IF(F26&gt;U26,1,0)))</f>
      </c>
      <c r="I26" s="190"/>
      <c r="J26" s="190"/>
      <c r="K26" s="204">
        <f>IF(H30=W30,IF(F30&gt;U30,1,0),IF(H30&gt;W30,1,0))</f>
        <v>0</v>
      </c>
      <c r="L26" s="205"/>
      <c r="M26" s="23"/>
      <c r="N26" s="23"/>
      <c r="O26" s="23"/>
      <c r="P26" s="196"/>
      <c r="Q26" s="198"/>
      <c r="R26" s="201"/>
      <c r="S26" s="202"/>
      <c r="T26" s="43"/>
      <c r="U26" s="203"/>
      <c r="V26" s="200"/>
      <c r="W26" s="189">
        <f>IF(U26="","",IF(U26=F26,0.5,IF(U26&gt;F26,1,0)))</f>
      </c>
      <c r="X26" s="190"/>
      <c r="Y26" s="190"/>
      <c r="Z26" s="204">
        <f>IF(W30=H30,IF(U30&gt;F30,1,0),IF(W30&gt;H30,1,0))</f>
        <v>0</v>
      </c>
      <c r="AA26" s="205"/>
    </row>
    <row r="27" spans="1:27" ht="16.5" customHeight="1">
      <c r="A27" s="196"/>
      <c r="B27" s="197"/>
      <c r="C27" s="197"/>
      <c r="D27" s="197"/>
      <c r="E27" s="198"/>
      <c r="F27" s="203"/>
      <c r="G27" s="200"/>
      <c r="H27" s="189">
        <f>IF(F27="","",IF(F27=U27,0.5,IF(F27&gt;U27,1,0)))</f>
      </c>
      <c r="I27" s="190"/>
      <c r="J27" s="190"/>
      <c r="K27" s="206"/>
      <c r="L27" s="207"/>
      <c r="M27" s="23"/>
      <c r="N27" s="23"/>
      <c r="O27" s="23"/>
      <c r="P27" s="196"/>
      <c r="Q27" s="197"/>
      <c r="R27" s="197"/>
      <c r="S27" s="197"/>
      <c r="T27" s="198"/>
      <c r="U27" s="203"/>
      <c r="V27" s="200"/>
      <c r="W27" s="189">
        <f>IF(U27="","",IF(U27=F27,0.5,IF(U27&gt;F27,1,0)))</f>
      </c>
      <c r="X27" s="190"/>
      <c r="Y27" s="190"/>
      <c r="Z27" s="206"/>
      <c r="AA27" s="207"/>
    </row>
    <row r="28" spans="1:27" ht="16.5" customHeight="1">
      <c r="A28" s="196"/>
      <c r="B28" s="198"/>
      <c r="C28" s="201"/>
      <c r="D28" s="202"/>
      <c r="E28" s="43"/>
      <c r="F28" s="203"/>
      <c r="G28" s="200"/>
      <c r="H28" s="189">
        <f>IF(F28="","",IF(F28=U28,0.5,IF(F28&gt;U28,1,0)))</f>
      </c>
      <c r="I28" s="190"/>
      <c r="J28" s="190"/>
      <c r="K28" s="206"/>
      <c r="L28" s="207"/>
      <c r="M28" s="23"/>
      <c r="N28" s="23"/>
      <c r="O28" s="23"/>
      <c r="P28" s="196"/>
      <c r="Q28" s="198"/>
      <c r="R28" s="201"/>
      <c r="S28" s="202"/>
      <c r="T28" s="43"/>
      <c r="U28" s="203"/>
      <c r="V28" s="200"/>
      <c r="W28" s="189">
        <f>IF(U28="","",IF(U28=F28,0.5,IF(U28&gt;F28,1,0)))</f>
      </c>
      <c r="X28" s="190"/>
      <c r="Y28" s="190"/>
      <c r="Z28" s="206"/>
      <c r="AA28" s="207"/>
    </row>
    <row r="29" spans="1:27" ht="16.5" customHeight="1" thickBot="1">
      <c r="A29" s="221"/>
      <c r="B29" s="222"/>
      <c r="C29" s="222"/>
      <c r="D29" s="222"/>
      <c r="E29" s="223"/>
      <c r="F29" s="212"/>
      <c r="G29" s="213"/>
      <c r="H29" s="189">
        <f>IF(F29="","",IF(F29=U29,0.5,IF(F29&gt;U29,1,0)))</f>
      </c>
      <c r="I29" s="190"/>
      <c r="J29" s="190"/>
      <c r="K29" s="206"/>
      <c r="L29" s="207"/>
      <c r="M29" s="23"/>
      <c r="N29" s="23"/>
      <c r="O29" s="23"/>
      <c r="P29" s="196"/>
      <c r="Q29" s="197"/>
      <c r="R29" s="197"/>
      <c r="S29" s="197"/>
      <c r="T29" s="198"/>
      <c r="U29" s="212"/>
      <c r="V29" s="213"/>
      <c r="W29" s="189">
        <f>IF(U29="","",IF(U29=F29,0.5,IF(U29&gt;F29,1,0)))</f>
      </c>
      <c r="X29" s="190"/>
      <c r="Y29" s="190"/>
      <c r="Z29" s="206"/>
      <c r="AA29" s="207"/>
    </row>
    <row r="30" spans="1:27" ht="16.5" customHeight="1" thickBot="1">
      <c r="A30" s="219"/>
      <c r="B30" s="220"/>
      <c r="C30" s="214"/>
      <c r="D30" s="215"/>
      <c r="E30" s="44"/>
      <c r="F30" s="224">
        <f>SUM(F26:G29)</f>
        <v>0</v>
      </c>
      <c r="G30" s="225"/>
      <c r="H30" s="211">
        <f>SUM(H26:J29)</f>
        <v>0</v>
      </c>
      <c r="I30" s="226"/>
      <c r="J30" s="226"/>
      <c r="K30" s="208"/>
      <c r="L30" s="209"/>
      <c r="M30" s="23"/>
      <c r="N30" s="23"/>
      <c r="O30" s="23"/>
      <c r="P30" s="219"/>
      <c r="Q30" s="220"/>
      <c r="R30" s="214"/>
      <c r="S30" s="215"/>
      <c r="T30" s="44"/>
      <c r="U30" s="224">
        <f>SUM(U26:V29)</f>
        <v>0</v>
      </c>
      <c r="V30" s="225"/>
      <c r="W30" s="216">
        <f>SUM(W26:Y29)</f>
        <v>0</v>
      </c>
      <c r="X30" s="217"/>
      <c r="Y30" s="217"/>
      <c r="Z30" s="208"/>
      <c r="AA30" s="209"/>
    </row>
    <row r="31" spans="1:27" ht="16.5" customHeight="1" thickBot="1">
      <c r="A31" s="23"/>
      <c r="B31" s="23"/>
      <c r="C31" s="23"/>
      <c r="D31" s="23"/>
      <c r="E31" s="23"/>
      <c r="F31" s="23"/>
      <c r="G31" s="23"/>
      <c r="H31" s="23"/>
      <c r="I31" s="25"/>
      <c r="J31" s="23"/>
      <c r="K31" s="23"/>
      <c r="L31" s="23"/>
      <c r="M31" s="23"/>
      <c r="N31" s="23"/>
      <c r="O31" s="23"/>
      <c r="P31" s="23"/>
      <c r="Q31" s="23"/>
      <c r="R31" s="23"/>
      <c r="S31" s="23"/>
      <c r="T31" s="23"/>
      <c r="U31" s="23"/>
      <c r="V31" s="23"/>
      <c r="W31" s="23"/>
      <c r="X31" s="23"/>
      <c r="Y31" s="23"/>
      <c r="Z31" s="23"/>
      <c r="AA31" s="23"/>
    </row>
    <row r="32" spans="1:27" ht="16.5" customHeight="1" thickBot="1">
      <c r="A32" s="193"/>
      <c r="B32" s="194"/>
      <c r="C32" s="194"/>
      <c r="D32" s="194"/>
      <c r="E32" s="195"/>
      <c r="F32" s="180" t="s">
        <v>22</v>
      </c>
      <c r="G32" s="182"/>
      <c r="H32" s="180" t="s">
        <v>23</v>
      </c>
      <c r="I32" s="181"/>
      <c r="J32" s="182"/>
      <c r="K32" s="191" t="s">
        <v>24</v>
      </c>
      <c r="L32" s="192"/>
      <c r="M32" s="23"/>
      <c r="N32" s="23"/>
      <c r="O32" s="23"/>
      <c r="P32" s="193"/>
      <c r="Q32" s="194"/>
      <c r="R32" s="194"/>
      <c r="S32" s="194"/>
      <c r="T32" s="195"/>
      <c r="U32" s="180" t="s">
        <v>22</v>
      </c>
      <c r="V32" s="182"/>
      <c r="W32" s="180" t="s">
        <v>23</v>
      </c>
      <c r="X32" s="181"/>
      <c r="Y32" s="182"/>
      <c r="Z32" s="191" t="s">
        <v>24</v>
      </c>
      <c r="AA32" s="192"/>
    </row>
    <row r="33" spans="1:27" ht="16.5" customHeight="1">
      <c r="A33" s="196"/>
      <c r="B33" s="198"/>
      <c r="C33" s="201"/>
      <c r="D33" s="202"/>
      <c r="E33" s="43"/>
      <c r="F33" s="203"/>
      <c r="G33" s="200"/>
      <c r="H33" s="189">
        <f>IF(F33="","",IF(F33=U33,0.5,IF(F33&gt;U33,1,0)))</f>
      </c>
      <c r="I33" s="190"/>
      <c r="J33" s="190"/>
      <c r="K33" s="204">
        <f>IF(H37=W37,IF(F37&gt;U37,1,0),IF(H37&gt;W37,1,0))</f>
        <v>0</v>
      </c>
      <c r="L33" s="205"/>
      <c r="M33" s="23"/>
      <c r="N33" s="23"/>
      <c r="O33" s="23"/>
      <c r="P33" s="196"/>
      <c r="Q33" s="198"/>
      <c r="R33" s="201"/>
      <c r="S33" s="202"/>
      <c r="T33" s="43"/>
      <c r="U33" s="203"/>
      <c r="V33" s="200"/>
      <c r="W33" s="189">
        <f>IF(U33="","",IF(U33=F33,0.5,IF(U33&gt;F33,1,0)))</f>
      </c>
      <c r="X33" s="190"/>
      <c r="Y33" s="190"/>
      <c r="Z33" s="204">
        <f>IF(W37=H37,IF(U37&gt;F37,1,0),IF(W37&gt;H37,1,0))</f>
        <v>0</v>
      </c>
      <c r="AA33" s="205"/>
    </row>
    <row r="34" spans="1:27" ht="16.5" customHeight="1">
      <c r="A34" s="196"/>
      <c r="B34" s="197"/>
      <c r="C34" s="197"/>
      <c r="D34" s="197"/>
      <c r="E34" s="198"/>
      <c r="F34" s="203"/>
      <c r="G34" s="200"/>
      <c r="H34" s="189">
        <f>IF(F34="","",IF(F34=U34,0.5,IF(F34&gt;U34,1,0)))</f>
      </c>
      <c r="I34" s="190"/>
      <c r="J34" s="190"/>
      <c r="K34" s="206"/>
      <c r="L34" s="207"/>
      <c r="M34" s="23"/>
      <c r="N34" s="23"/>
      <c r="O34" s="23"/>
      <c r="P34" s="196"/>
      <c r="Q34" s="197"/>
      <c r="R34" s="197"/>
      <c r="S34" s="197"/>
      <c r="T34" s="198"/>
      <c r="U34" s="203"/>
      <c r="V34" s="200"/>
      <c r="W34" s="189">
        <f>IF(U34="","",IF(U34=F34,0.5,IF(U34&gt;F34,1,0)))</f>
      </c>
      <c r="X34" s="190"/>
      <c r="Y34" s="190"/>
      <c r="Z34" s="206"/>
      <c r="AA34" s="207"/>
    </row>
    <row r="35" spans="1:27" ht="16.5" customHeight="1">
      <c r="A35" s="196"/>
      <c r="B35" s="198"/>
      <c r="C35" s="201"/>
      <c r="D35" s="202"/>
      <c r="E35" s="43"/>
      <c r="F35" s="203"/>
      <c r="G35" s="200"/>
      <c r="H35" s="189">
        <f>IF(F35="","",IF(F35=U35,0.5,IF(F35&gt;U35,1,0)))</f>
      </c>
      <c r="I35" s="190"/>
      <c r="J35" s="190"/>
      <c r="K35" s="206"/>
      <c r="L35" s="207"/>
      <c r="M35" s="23"/>
      <c r="N35" s="23"/>
      <c r="O35" s="23"/>
      <c r="P35" s="196"/>
      <c r="Q35" s="198"/>
      <c r="R35" s="201"/>
      <c r="S35" s="202"/>
      <c r="T35" s="43"/>
      <c r="U35" s="203"/>
      <c r="V35" s="200"/>
      <c r="W35" s="189">
        <f>IF(U35="","",IF(U35=F35,0.5,IF(U35&gt;F35,1,0)))</f>
      </c>
      <c r="X35" s="190"/>
      <c r="Y35" s="190"/>
      <c r="Z35" s="206"/>
      <c r="AA35" s="207"/>
    </row>
    <row r="36" spans="1:27" ht="16.5" customHeight="1" thickBot="1">
      <c r="A36" s="221"/>
      <c r="B36" s="222"/>
      <c r="C36" s="222"/>
      <c r="D36" s="222"/>
      <c r="E36" s="223"/>
      <c r="F36" s="212"/>
      <c r="G36" s="213"/>
      <c r="H36" s="189">
        <f>IF(F36="","",IF(F36=U36,0.5,IF(F36&gt;U36,1,0)))</f>
      </c>
      <c r="I36" s="190"/>
      <c r="J36" s="190"/>
      <c r="K36" s="206"/>
      <c r="L36" s="207"/>
      <c r="M36" s="23"/>
      <c r="N36" s="23"/>
      <c r="O36" s="23"/>
      <c r="P36" s="196"/>
      <c r="Q36" s="197"/>
      <c r="R36" s="197"/>
      <c r="S36" s="197"/>
      <c r="T36" s="198"/>
      <c r="U36" s="212"/>
      <c r="V36" s="213"/>
      <c r="W36" s="189">
        <f>IF(U36="","",IF(U36=F36,0.5,IF(U36&gt;F36,1,0)))</f>
      </c>
      <c r="X36" s="190"/>
      <c r="Y36" s="190"/>
      <c r="Z36" s="206"/>
      <c r="AA36" s="207"/>
    </row>
    <row r="37" spans="1:27" ht="16.5" customHeight="1" thickBot="1">
      <c r="A37" s="219"/>
      <c r="B37" s="220"/>
      <c r="C37" s="214"/>
      <c r="D37" s="215"/>
      <c r="E37" s="44"/>
      <c r="F37" s="224">
        <f>SUM(F33:G36)</f>
        <v>0</v>
      </c>
      <c r="G37" s="225"/>
      <c r="H37" s="211">
        <f>SUM(H33:J36)</f>
        <v>0</v>
      </c>
      <c r="I37" s="226"/>
      <c r="J37" s="226"/>
      <c r="K37" s="208"/>
      <c r="L37" s="209"/>
      <c r="M37" s="23"/>
      <c r="N37" s="23"/>
      <c r="O37" s="23"/>
      <c r="P37" s="219"/>
      <c r="Q37" s="220"/>
      <c r="R37" s="214"/>
      <c r="S37" s="215"/>
      <c r="T37" s="44"/>
      <c r="U37" s="224">
        <f>SUM(U33:V36)</f>
        <v>0</v>
      </c>
      <c r="V37" s="225"/>
      <c r="W37" s="216">
        <f>SUM(W33:Y36)</f>
        <v>0</v>
      </c>
      <c r="X37" s="217"/>
      <c r="Y37" s="217"/>
      <c r="Z37" s="208"/>
      <c r="AA37" s="209"/>
    </row>
    <row r="38" spans="1:27" ht="16.5" customHeight="1" thickBot="1">
      <c r="A38" s="23"/>
      <c r="B38" s="23"/>
      <c r="C38" s="23"/>
      <c r="D38" s="23"/>
      <c r="E38" s="23"/>
      <c r="F38" s="23"/>
      <c r="G38" s="23"/>
      <c r="H38" s="23"/>
      <c r="I38" s="25"/>
      <c r="J38" s="23"/>
      <c r="K38" s="23"/>
      <c r="L38" s="23"/>
      <c r="M38" s="23"/>
      <c r="N38" s="23"/>
      <c r="O38" s="23"/>
      <c r="P38" s="23"/>
      <c r="Q38" s="23"/>
      <c r="R38" s="23"/>
      <c r="S38" s="23"/>
      <c r="T38" s="23"/>
      <c r="U38" s="23"/>
      <c r="V38" s="23"/>
      <c r="W38" s="23"/>
      <c r="X38" s="23"/>
      <c r="Y38" s="23"/>
      <c r="Z38" s="23"/>
      <c r="AA38" s="23"/>
    </row>
    <row r="39" spans="1:27" ht="16.5" customHeight="1" thickBot="1">
      <c r="A39" s="193"/>
      <c r="B39" s="194"/>
      <c r="C39" s="194"/>
      <c r="D39" s="194"/>
      <c r="E39" s="195"/>
      <c r="F39" s="180" t="s">
        <v>22</v>
      </c>
      <c r="G39" s="182"/>
      <c r="H39" s="180" t="s">
        <v>23</v>
      </c>
      <c r="I39" s="181"/>
      <c r="J39" s="182"/>
      <c r="K39" s="191" t="s">
        <v>24</v>
      </c>
      <c r="L39" s="192"/>
      <c r="M39" s="23"/>
      <c r="N39" s="23"/>
      <c r="O39" s="23"/>
      <c r="P39" s="193"/>
      <c r="Q39" s="194"/>
      <c r="R39" s="194"/>
      <c r="S39" s="194"/>
      <c r="T39" s="195"/>
      <c r="U39" s="180" t="s">
        <v>22</v>
      </c>
      <c r="V39" s="182"/>
      <c r="W39" s="180" t="s">
        <v>23</v>
      </c>
      <c r="X39" s="181"/>
      <c r="Y39" s="182"/>
      <c r="Z39" s="191" t="s">
        <v>24</v>
      </c>
      <c r="AA39" s="192"/>
    </row>
    <row r="40" spans="1:27" ht="16.5" customHeight="1">
      <c r="A40" s="196"/>
      <c r="B40" s="198"/>
      <c r="C40" s="201"/>
      <c r="D40" s="202"/>
      <c r="E40" s="43"/>
      <c r="F40" s="203"/>
      <c r="G40" s="200"/>
      <c r="H40" s="189">
        <f>IF(F40="","",IF(F40=U40,0.5,IF(F40&gt;U40,1,0)))</f>
      </c>
      <c r="I40" s="190"/>
      <c r="J40" s="190"/>
      <c r="K40" s="204">
        <f>IF(H44=W44,IF(F44&gt;U44,1,0),IF(H44&gt;W44,1,0))</f>
        <v>0</v>
      </c>
      <c r="L40" s="205"/>
      <c r="M40" s="23"/>
      <c r="N40" s="23"/>
      <c r="O40" s="23"/>
      <c r="P40" s="196"/>
      <c r="Q40" s="198"/>
      <c r="R40" s="201"/>
      <c r="S40" s="202"/>
      <c r="T40" s="43"/>
      <c r="U40" s="203"/>
      <c r="V40" s="200"/>
      <c r="W40" s="189">
        <f>IF(U40="","",IF(U40=F40,0.5,IF(U40&gt;F40,1,0)))</f>
      </c>
      <c r="X40" s="190"/>
      <c r="Y40" s="190"/>
      <c r="Z40" s="204">
        <f>IF(W44=H44,IF(U44&gt;F44,1,0),IF(W44&gt;H44,1,0))</f>
        <v>0</v>
      </c>
      <c r="AA40" s="205"/>
    </row>
    <row r="41" spans="1:27" ht="16.5" customHeight="1">
      <c r="A41" s="196"/>
      <c r="B41" s="197"/>
      <c r="C41" s="197"/>
      <c r="D41" s="197"/>
      <c r="E41" s="198"/>
      <c r="F41" s="203"/>
      <c r="G41" s="200"/>
      <c r="H41" s="189">
        <f>IF(F41="","",IF(F41=U41,0.5,IF(F41&gt;U41,1,0)))</f>
      </c>
      <c r="I41" s="190"/>
      <c r="J41" s="190"/>
      <c r="K41" s="206"/>
      <c r="L41" s="207"/>
      <c r="M41" s="23"/>
      <c r="N41" s="23"/>
      <c r="O41" s="23"/>
      <c r="P41" s="196"/>
      <c r="Q41" s="197"/>
      <c r="R41" s="197"/>
      <c r="S41" s="197"/>
      <c r="T41" s="198"/>
      <c r="U41" s="203"/>
      <c r="V41" s="200"/>
      <c r="W41" s="189">
        <f>IF(U41="","",IF(U41=F41,0.5,IF(U41&gt;F41,1,0)))</f>
      </c>
      <c r="X41" s="190"/>
      <c r="Y41" s="190"/>
      <c r="Z41" s="206"/>
      <c r="AA41" s="207"/>
    </row>
    <row r="42" spans="1:27" ht="16.5" customHeight="1">
      <c r="A42" s="196"/>
      <c r="B42" s="198"/>
      <c r="C42" s="201"/>
      <c r="D42" s="202"/>
      <c r="E42" s="43"/>
      <c r="F42" s="203"/>
      <c r="G42" s="200"/>
      <c r="H42" s="189">
        <f>IF(F42="","",IF(F42=U42,0.5,IF(F42&gt;U42,1,0)))</f>
      </c>
      <c r="I42" s="190"/>
      <c r="J42" s="190"/>
      <c r="K42" s="206"/>
      <c r="L42" s="207"/>
      <c r="M42" s="23"/>
      <c r="N42" s="23"/>
      <c r="O42" s="23"/>
      <c r="P42" s="196"/>
      <c r="Q42" s="198"/>
      <c r="R42" s="201"/>
      <c r="S42" s="202"/>
      <c r="T42" s="43"/>
      <c r="U42" s="203"/>
      <c r="V42" s="200"/>
      <c r="W42" s="189">
        <f>IF(U42="","",IF(U42=F42,0.5,IF(U42&gt;F42,1,0)))</f>
      </c>
      <c r="X42" s="190"/>
      <c r="Y42" s="190"/>
      <c r="Z42" s="206"/>
      <c r="AA42" s="207"/>
    </row>
    <row r="43" spans="1:27" ht="16.5" customHeight="1" thickBot="1">
      <c r="A43" s="221"/>
      <c r="B43" s="222"/>
      <c r="C43" s="222"/>
      <c r="D43" s="222"/>
      <c r="E43" s="223"/>
      <c r="F43" s="212"/>
      <c r="G43" s="213"/>
      <c r="H43" s="189">
        <f>IF(F43="","",IF(F43=U43,0.5,IF(F43&gt;U43,1,0)))</f>
      </c>
      <c r="I43" s="190"/>
      <c r="J43" s="190"/>
      <c r="K43" s="206"/>
      <c r="L43" s="207"/>
      <c r="M43" s="23"/>
      <c r="N43" s="23"/>
      <c r="O43" s="23"/>
      <c r="P43" s="196"/>
      <c r="Q43" s="197"/>
      <c r="R43" s="197"/>
      <c r="S43" s="197"/>
      <c r="T43" s="198"/>
      <c r="U43" s="212"/>
      <c r="V43" s="213"/>
      <c r="W43" s="189">
        <f>IF(U43="","",IF(U43=F43,0.5,IF(U43&gt;F43,1,0)))</f>
      </c>
      <c r="X43" s="190"/>
      <c r="Y43" s="190"/>
      <c r="Z43" s="206"/>
      <c r="AA43" s="207"/>
    </row>
    <row r="44" spans="1:27" ht="16.5" customHeight="1" thickBot="1">
      <c r="A44" s="219"/>
      <c r="B44" s="220"/>
      <c r="C44" s="214"/>
      <c r="D44" s="215"/>
      <c r="E44" s="44"/>
      <c r="F44" s="224">
        <f>SUM(F40:G43)</f>
        <v>0</v>
      </c>
      <c r="G44" s="225"/>
      <c r="H44" s="211">
        <f>SUM(H40:J43)</f>
        <v>0</v>
      </c>
      <c r="I44" s="226"/>
      <c r="J44" s="226"/>
      <c r="K44" s="208"/>
      <c r="L44" s="209"/>
      <c r="M44" s="23"/>
      <c r="N44" s="23"/>
      <c r="O44" s="23"/>
      <c r="P44" s="219"/>
      <c r="Q44" s="220"/>
      <c r="R44" s="214"/>
      <c r="S44" s="215"/>
      <c r="T44" s="44"/>
      <c r="U44" s="224">
        <f>SUM(U40:V43)</f>
        <v>0</v>
      </c>
      <c r="V44" s="225"/>
      <c r="W44" s="216">
        <f>SUM(W40:Y43)</f>
        <v>0</v>
      </c>
      <c r="X44" s="217"/>
      <c r="Y44" s="217"/>
      <c r="Z44" s="208"/>
      <c r="AA44" s="209"/>
    </row>
    <row r="45" spans="1:27" ht="16.5" customHeight="1" thickBot="1">
      <c r="A45" s="23"/>
      <c r="B45" s="23"/>
      <c r="C45" s="23"/>
      <c r="D45" s="23"/>
      <c r="E45" s="23"/>
      <c r="F45" s="23"/>
      <c r="G45" s="23"/>
      <c r="H45" s="23"/>
      <c r="I45" s="25"/>
      <c r="J45" s="23"/>
      <c r="K45" s="23"/>
      <c r="L45" s="23"/>
      <c r="M45" s="23"/>
      <c r="N45" s="23"/>
      <c r="O45" s="23"/>
      <c r="P45" s="23"/>
      <c r="Q45" s="23"/>
      <c r="R45" s="23"/>
      <c r="S45" s="23"/>
      <c r="T45" s="23"/>
      <c r="U45" s="23"/>
      <c r="V45" s="23"/>
      <c r="W45" s="23"/>
      <c r="X45" s="23"/>
      <c r="Y45" s="23"/>
      <c r="Z45" s="23"/>
      <c r="AA45" s="23"/>
    </row>
    <row r="46" spans="1:27" ht="16.5" customHeight="1" thickBot="1">
      <c r="A46" s="193"/>
      <c r="B46" s="194"/>
      <c r="C46" s="194"/>
      <c r="D46" s="194"/>
      <c r="E46" s="195"/>
      <c r="F46" s="180" t="s">
        <v>22</v>
      </c>
      <c r="G46" s="182"/>
      <c r="H46" s="180" t="s">
        <v>23</v>
      </c>
      <c r="I46" s="181"/>
      <c r="J46" s="182"/>
      <c r="K46" s="191" t="s">
        <v>24</v>
      </c>
      <c r="L46" s="192"/>
      <c r="M46" s="23"/>
      <c r="N46" s="23"/>
      <c r="O46" s="23"/>
      <c r="P46" s="193"/>
      <c r="Q46" s="194"/>
      <c r="R46" s="194"/>
      <c r="S46" s="194"/>
      <c r="T46" s="195"/>
      <c r="U46" s="180" t="s">
        <v>22</v>
      </c>
      <c r="V46" s="182"/>
      <c r="W46" s="180" t="s">
        <v>23</v>
      </c>
      <c r="X46" s="181"/>
      <c r="Y46" s="182"/>
      <c r="Z46" s="191" t="s">
        <v>24</v>
      </c>
      <c r="AA46" s="192"/>
    </row>
    <row r="47" spans="1:27" ht="16.5" customHeight="1">
      <c r="A47" s="196"/>
      <c r="B47" s="198"/>
      <c r="C47" s="201"/>
      <c r="D47" s="202"/>
      <c r="E47" s="43"/>
      <c r="F47" s="203"/>
      <c r="G47" s="200"/>
      <c r="H47" s="189">
        <f>IF(F47="","",IF(F47=U47,0.5,IF(F47&gt;U47,1,0)))</f>
      </c>
      <c r="I47" s="190"/>
      <c r="J47" s="190"/>
      <c r="K47" s="204">
        <f>IF(H51=W51,IF(F51&gt;U51,1,0),IF(H51&gt;W51,1,0))</f>
        <v>0</v>
      </c>
      <c r="L47" s="205"/>
      <c r="M47" s="23"/>
      <c r="N47" s="23"/>
      <c r="O47" s="23"/>
      <c r="P47" s="196"/>
      <c r="Q47" s="198"/>
      <c r="R47" s="201"/>
      <c r="S47" s="202"/>
      <c r="T47" s="43"/>
      <c r="U47" s="203"/>
      <c r="V47" s="200"/>
      <c r="W47" s="189">
        <f>IF(U47="","",IF(U47=F47,0.5,IF(U47&gt;F47,1,0)))</f>
      </c>
      <c r="X47" s="190"/>
      <c r="Y47" s="190"/>
      <c r="Z47" s="204">
        <f>IF(W51=H51,IF(U51&gt;F51,1,0),IF(W51&gt;H51,1,0))</f>
        <v>0</v>
      </c>
      <c r="AA47" s="205"/>
    </row>
    <row r="48" spans="1:27" ht="16.5" customHeight="1">
      <c r="A48" s="196"/>
      <c r="B48" s="197"/>
      <c r="C48" s="197"/>
      <c r="D48" s="197"/>
      <c r="E48" s="198"/>
      <c r="F48" s="203"/>
      <c r="G48" s="200"/>
      <c r="H48" s="189">
        <f>IF(F48="","",IF(F48=U48,0.5,IF(F48&gt;U48,1,0)))</f>
      </c>
      <c r="I48" s="190"/>
      <c r="J48" s="190"/>
      <c r="K48" s="206"/>
      <c r="L48" s="207"/>
      <c r="M48" s="23"/>
      <c r="N48" s="23"/>
      <c r="O48" s="23"/>
      <c r="P48" s="196"/>
      <c r="Q48" s="197"/>
      <c r="R48" s="197"/>
      <c r="S48" s="197"/>
      <c r="T48" s="198"/>
      <c r="U48" s="203"/>
      <c r="V48" s="200"/>
      <c r="W48" s="189">
        <f>IF(U48="","",IF(U48=F48,0.5,IF(U48&gt;F48,1,0)))</f>
      </c>
      <c r="X48" s="190"/>
      <c r="Y48" s="190"/>
      <c r="Z48" s="206"/>
      <c r="AA48" s="207"/>
    </row>
    <row r="49" spans="1:27" ht="16.5" customHeight="1">
      <c r="A49" s="196"/>
      <c r="B49" s="198"/>
      <c r="C49" s="201"/>
      <c r="D49" s="202"/>
      <c r="E49" s="43"/>
      <c r="F49" s="203"/>
      <c r="G49" s="200"/>
      <c r="H49" s="189">
        <f>IF(F49="","",IF(F49=U49,0.5,IF(F49&gt;U49,1,0)))</f>
      </c>
      <c r="I49" s="190"/>
      <c r="J49" s="190"/>
      <c r="K49" s="206"/>
      <c r="L49" s="207"/>
      <c r="M49" s="23"/>
      <c r="N49" s="23"/>
      <c r="O49" s="23"/>
      <c r="P49" s="196"/>
      <c r="Q49" s="198"/>
      <c r="R49" s="201"/>
      <c r="S49" s="202"/>
      <c r="T49" s="43"/>
      <c r="U49" s="203"/>
      <c r="V49" s="200"/>
      <c r="W49" s="189">
        <f>IF(U49="","",IF(U49=F49,0.5,IF(U49&gt;F49,1,0)))</f>
      </c>
      <c r="X49" s="190"/>
      <c r="Y49" s="190"/>
      <c r="Z49" s="206"/>
      <c r="AA49" s="207"/>
    </row>
    <row r="50" spans="1:27" ht="16.5" customHeight="1" thickBot="1">
      <c r="A50" s="221"/>
      <c r="B50" s="222"/>
      <c r="C50" s="222"/>
      <c r="D50" s="222"/>
      <c r="E50" s="223"/>
      <c r="F50" s="212"/>
      <c r="G50" s="213"/>
      <c r="H50" s="189">
        <f>IF(F50="","",IF(F50=U50,0.5,IF(F50&gt;U50,1,0)))</f>
      </c>
      <c r="I50" s="190"/>
      <c r="J50" s="190"/>
      <c r="K50" s="206"/>
      <c r="L50" s="207"/>
      <c r="M50" s="23"/>
      <c r="N50" s="23"/>
      <c r="O50" s="23"/>
      <c r="P50" s="196"/>
      <c r="Q50" s="197"/>
      <c r="R50" s="197"/>
      <c r="S50" s="197"/>
      <c r="T50" s="198"/>
      <c r="U50" s="212"/>
      <c r="V50" s="213"/>
      <c r="W50" s="189">
        <f>IF(U50="","",IF(U50=F50,0.5,IF(U50&gt;F50,1,0)))</f>
      </c>
      <c r="X50" s="190"/>
      <c r="Y50" s="190"/>
      <c r="Z50" s="206"/>
      <c r="AA50" s="207"/>
    </row>
    <row r="51" spans="1:27" ht="16.5" customHeight="1" thickBot="1">
      <c r="A51" s="219"/>
      <c r="B51" s="220"/>
      <c r="C51" s="214"/>
      <c r="D51" s="215"/>
      <c r="E51" s="44"/>
      <c r="F51" s="224">
        <f>SUM(F47:G50)</f>
        <v>0</v>
      </c>
      <c r="G51" s="225"/>
      <c r="H51" s="211">
        <f>SUM(H47:J50)</f>
        <v>0</v>
      </c>
      <c r="I51" s="226"/>
      <c r="J51" s="226"/>
      <c r="K51" s="208"/>
      <c r="L51" s="209"/>
      <c r="M51" s="23"/>
      <c r="N51" s="23"/>
      <c r="O51" s="23"/>
      <c r="P51" s="219"/>
      <c r="Q51" s="220"/>
      <c r="R51" s="214"/>
      <c r="S51" s="215"/>
      <c r="T51" s="44"/>
      <c r="U51" s="224">
        <f>SUM(U47:V50)</f>
        <v>0</v>
      </c>
      <c r="V51" s="225"/>
      <c r="W51" s="216">
        <f>SUM(W47:Y50)</f>
        <v>0</v>
      </c>
      <c r="X51" s="217"/>
      <c r="Y51" s="217"/>
      <c r="Z51" s="208"/>
      <c r="AA51" s="209"/>
    </row>
    <row r="52" spans="6:27" ht="16.5" customHeight="1" thickBot="1">
      <c r="F52" s="229" t="s">
        <v>22</v>
      </c>
      <c r="G52" s="229"/>
      <c r="H52" s="227" t="s">
        <v>23</v>
      </c>
      <c r="I52" s="230"/>
      <c r="J52" s="228"/>
      <c r="K52" s="227" t="s">
        <v>24</v>
      </c>
      <c r="L52" s="228"/>
      <c r="M52" s="23"/>
      <c r="N52" s="23"/>
      <c r="O52" s="23"/>
      <c r="U52" s="229" t="s">
        <v>22</v>
      </c>
      <c r="V52" s="229"/>
      <c r="W52" s="227" t="s">
        <v>23</v>
      </c>
      <c r="X52" s="230"/>
      <c r="Y52" s="228"/>
      <c r="Z52" s="227" t="s">
        <v>24</v>
      </c>
      <c r="AA52" s="228"/>
    </row>
    <row r="53" spans="1:27" ht="16.5" customHeight="1" thickBot="1">
      <c r="A53" s="233" t="s">
        <v>25</v>
      </c>
      <c r="B53" s="234"/>
      <c r="C53" s="234"/>
      <c r="D53" s="234"/>
      <c r="E53" s="234"/>
      <c r="F53" s="245">
        <f>SUM(F16,F23,F30,F37,F44,F51)</f>
        <v>0</v>
      </c>
      <c r="G53" s="246"/>
      <c r="H53" s="237">
        <f>SUM(H16,H23,H30,H37,H44,H51)</f>
        <v>0</v>
      </c>
      <c r="I53" s="238"/>
      <c r="J53" s="239"/>
      <c r="K53" s="231">
        <f>SUM(K12,K19,K26,K33,K40,K47)</f>
        <v>0</v>
      </c>
      <c r="L53" s="232"/>
      <c r="M53" s="23"/>
      <c r="N53" s="23"/>
      <c r="O53" s="23"/>
      <c r="P53" s="233" t="s">
        <v>25</v>
      </c>
      <c r="Q53" s="234"/>
      <c r="R53" s="234"/>
      <c r="S53" s="234"/>
      <c r="T53" s="234"/>
      <c r="U53" s="235">
        <f>SUM(U16,U23,U30,U37,U44,U51)</f>
        <v>0</v>
      </c>
      <c r="V53" s="236"/>
      <c r="W53" s="237">
        <f>SUM(W16,W23,W30,W37,W44,W51)</f>
        <v>0</v>
      </c>
      <c r="X53" s="238"/>
      <c r="Y53" s="239"/>
      <c r="Z53" s="237">
        <f>SUM(Z12,Z19,Z26,Z33,Z40,Z47)</f>
        <v>0</v>
      </c>
      <c r="AA53" s="239"/>
    </row>
    <row r="54" spans="1:27" ht="16.5" customHeight="1" thickBot="1">
      <c r="A54" s="233" t="s">
        <v>26</v>
      </c>
      <c r="B54" s="234"/>
      <c r="C54" s="234"/>
      <c r="D54" s="234"/>
      <c r="E54" s="243"/>
      <c r="F54" s="26"/>
      <c r="G54" s="26"/>
      <c r="K54" s="204">
        <f>IF(F53=0,0,IF(F53=U53,1,IF(F53&gt;U53,2,0)))</f>
        <v>0</v>
      </c>
      <c r="L54" s="205"/>
      <c r="M54" s="27"/>
      <c r="N54" s="28"/>
      <c r="O54" s="27"/>
      <c r="P54" s="233" t="s">
        <v>26</v>
      </c>
      <c r="Q54" s="234"/>
      <c r="R54" s="234"/>
      <c r="S54" s="234"/>
      <c r="T54" s="243"/>
      <c r="U54" s="29"/>
      <c r="V54" s="29"/>
      <c r="W54" s="30"/>
      <c r="X54" s="30"/>
      <c r="Y54" s="30"/>
      <c r="Z54" s="240">
        <f>IF(U53=0,0,IF(U53=F53,1,IF(U53&gt;F53,2,0)))</f>
        <v>0</v>
      </c>
      <c r="AA54" s="241"/>
    </row>
    <row r="55" spans="1:27" ht="16.5" customHeight="1" thickBot="1">
      <c r="A55" s="233" t="s">
        <v>27</v>
      </c>
      <c r="B55" s="234"/>
      <c r="C55" s="234"/>
      <c r="D55" s="234"/>
      <c r="E55" s="243"/>
      <c r="F55" s="31"/>
      <c r="G55" s="31"/>
      <c r="I55" s="231">
        <f>SUM(K53:L54)</f>
        <v>0</v>
      </c>
      <c r="J55" s="244"/>
      <c r="K55" s="244"/>
      <c r="L55" s="232"/>
      <c r="N55" s="32"/>
      <c r="P55" s="242" t="s">
        <v>27</v>
      </c>
      <c r="Q55" s="234"/>
      <c r="R55" s="234"/>
      <c r="S55" s="234"/>
      <c r="T55" s="243"/>
      <c r="U55" s="33"/>
      <c r="V55" s="33"/>
      <c r="W55" s="33"/>
      <c r="X55" s="231">
        <f>SUM(Z53:AA54)</f>
        <v>0</v>
      </c>
      <c r="Y55" s="244"/>
      <c r="Z55" s="244"/>
      <c r="AA55" s="232"/>
    </row>
    <row r="56" spans="1:27" ht="16.5" customHeight="1" thickBot="1">
      <c r="A56" s="22"/>
      <c r="B56" s="22"/>
      <c r="C56" s="22"/>
      <c r="D56" s="22"/>
      <c r="E56" s="22"/>
      <c r="F56" s="22"/>
      <c r="G56" s="22"/>
      <c r="I56" s="34"/>
      <c r="J56" s="35"/>
      <c r="K56" s="36"/>
      <c r="L56" s="36"/>
      <c r="M56" s="37"/>
      <c r="N56" s="38" t="s">
        <v>28</v>
      </c>
      <c r="O56" s="37"/>
      <c r="P56" s="39"/>
      <c r="Q56" s="34"/>
      <c r="S56" s="22"/>
      <c r="T56" s="22"/>
      <c r="U56" s="22"/>
      <c r="V56" s="22"/>
      <c r="W56" s="22"/>
      <c r="X56" s="22"/>
      <c r="Y56" s="22"/>
      <c r="Z56" s="22"/>
      <c r="AA56" s="22"/>
    </row>
    <row r="57" spans="1:17" ht="16.5" customHeight="1" thickBot="1">
      <c r="A57" s="108"/>
      <c r="B57" s="108"/>
      <c r="I57" s="31"/>
      <c r="J57" s="231">
        <f>IF(I55=X55,1,IF(I55&gt;X55,2,0))</f>
        <v>1</v>
      </c>
      <c r="K57" s="244"/>
      <c r="L57" s="244"/>
      <c r="M57" s="232"/>
      <c r="N57" s="40" t="s">
        <v>29</v>
      </c>
      <c r="O57" s="237">
        <f>IF(X55=I55,1,IF(X55&gt;I55,2,0))</f>
        <v>1</v>
      </c>
      <c r="P57" s="239"/>
      <c r="Q57" s="41"/>
    </row>
    <row r="58" spans="1:28" ht="16.5" customHeight="1">
      <c r="A58" s="247"/>
      <c r="B58" s="247"/>
      <c r="C58" s="247"/>
      <c r="D58" s="22"/>
      <c r="E58" s="22"/>
      <c r="F58" s="22"/>
      <c r="G58" s="22"/>
      <c r="H58" s="22"/>
      <c r="I58" s="22"/>
      <c r="J58" s="22"/>
      <c r="K58" s="22"/>
      <c r="L58" s="22"/>
      <c r="M58" s="22"/>
      <c r="N58" s="45"/>
      <c r="O58" s="29"/>
      <c r="P58" s="29"/>
      <c r="Q58" s="36"/>
      <c r="R58" s="22"/>
      <c r="S58" s="22"/>
      <c r="T58" s="22"/>
      <c r="U58" s="22"/>
      <c r="V58" s="22"/>
      <c r="W58" s="22"/>
      <c r="X58" s="22"/>
      <c r="Y58" s="22"/>
      <c r="Z58" s="22"/>
      <c r="AA58" s="22"/>
      <c r="AB58" s="21"/>
    </row>
    <row r="59" spans="1:28" ht="16.5" customHeight="1">
      <c r="A59" s="247"/>
      <c r="B59" s="247"/>
      <c r="C59" s="247"/>
      <c r="D59" s="26"/>
      <c r="E59" s="42"/>
      <c r="F59" s="42"/>
      <c r="G59" s="124"/>
      <c r="H59" s="125"/>
      <c r="I59" s="126"/>
      <c r="J59" s="125"/>
      <c r="K59" s="125"/>
      <c r="L59" s="125"/>
      <c r="M59" s="248"/>
      <c r="N59" s="248"/>
      <c r="O59" s="248"/>
      <c r="P59" s="248"/>
      <c r="Q59" s="124"/>
      <c r="R59" s="124"/>
      <c r="S59" s="124"/>
      <c r="T59" s="42"/>
      <c r="U59" s="42"/>
      <c r="V59" s="42"/>
      <c r="W59" s="22"/>
      <c r="X59" s="22"/>
      <c r="Y59" s="22"/>
      <c r="Z59" s="22"/>
      <c r="AA59" s="22"/>
      <c r="AB59" s="21"/>
    </row>
    <row r="60" spans="1:28" ht="16.5" customHeight="1">
      <c r="A60" s="22"/>
      <c r="B60" s="22"/>
      <c r="C60" s="22"/>
      <c r="D60" s="22"/>
      <c r="E60" s="22"/>
      <c r="F60" s="22"/>
      <c r="G60" s="125"/>
      <c r="H60" s="125"/>
      <c r="I60" s="126"/>
      <c r="J60" s="126"/>
      <c r="K60" s="126"/>
      <c r="L60" s="127"/>
      <c r="M60" s="126"/>
      <c r="N60" s="126"/>
      <c r="O60" s="126"/>
      <c r="P60" s="126"/>
      <c r="Q60" s="127"/>
      <c r="R60" s="127"/>
      <c r="S60" s="125"/>
      <c r="T60" s="22"/>
      <c r="U60" s="22"/>
      <c r="V60" s="22"/>
      <c r="W60" s="22"/>
      <c r="X60" s="22"/>
      <c r="Y60" s="22"/>
      <c r="Z60" s="22"/>
      <c r="AA60" s="22"/>
      <c r="AB60" s="21"/>
    </row>
    <row r="61" spans="1:28" ht="16.5" customHeight="1">
      <c r="A61" s="251"/>
      <c r="B61" s="251"/>
      <c r="C61" s="251"/>
      <c r="D61" s="251"/>
      <c r="E61" s="251"/>
      <c r="F61" s="251"/>
      <c r="G61" s="125"/>
      <c r="H61" s="125"/>
      <c r="I61" s="252"/>
      <c r="J61" s="252"/>
      <c r="K61" s="252"/>
      <c r="L61" s="252"/>
      <c r="M61" s="252"/>
      <c r="N61" s="252"/>
      <c r="O61" s="252"/>
      <c r="P61" s="252"/>
      <c r="Q61" s="252"/>
      <c r="R61" s="128"/>
      <c r="S61" s="125"/>
      <c r="T61" s="251"/>
      <c r="U61" s="251"/>
      <c r="V61" s="251"/>
      <c r="W61" s="251"/>
      <c r="X61" s="251"/>
      <c r="Y61" s="251"/>
      <c r="Z61" s="251"/>
      <c r="AA61" s="251"/>
      <c r="AB61" s="21"/>
    </row>
    <row r="62" spans="1:27" ht="16.5" customHeight="1">
      <c r="A62" s="253"/>
      <c r="B62" s="253"/>
      <c r="C62" s="253"/>
      <c r="D62" s="253"/>
      <c r="E62" s="253"/>
      <c r="F62" s="253"/>
      <c r="G62" s="125"/>
      <c r="H62" s="125"/>
      <c r="I62" s="254"/>
      <c r="J62" s="254"/>
      <c r="K62" s="254"/>
      <c r="L62" s="254"/>
      <c r="M62" s="254"/>
      <c r="N62" s="254"/>
      <c r="O62" s="254"/>
      <c r="P62" s="254"/>
      <c r="Q62" s="254"/>
      <c r="R62" s="128"/>
      <c r="S62" s="125"/>
      <c r="T62" s="253"/>
      <c r="U62" s="253"/>
      <c r="V62" s="253"/>
      <c r="W62" s="253"/>
      <c r="X62" s="253"/>
      <c r="Y62" s="253"/>
      <c r="Z62" s="253"/>
      <c r="AA62" s="253"/>
    </row>
    <row r="63" spans="1:27" ht="16.5" customHeight="1">
      <c r="A63" s="249"/>
      <c r="B63" s="249"/>
      <c r="C63" s="249"/>
      <c r="D63" s="249"/>
      <c r="E63" s="249"/>
      <c r="F63" s="249"/>
      <c r="G63" s="125"/>
      <c r="H63" s="125"/>
      <c r="I63" s="250"/>
      <c r="J63" s="250"/>
      <c r="K63" s="250"/>
      <c r="L63" s="250"/>
      <c r="M63" s="250"/>
      <c r="N63" s="250"/>
      <c r="O63" s="250"/>
      <c r="P63" s="250"/>
      <c r="Q63" s="250"/>
      <c r="R63" s="125"/>
      <c r="S63" s="125"/>
      <c r="T63" s="249"/>
      <c r="U63" s="249"/>
      <c r="V63" s="249"/>
      <c r="W63" s="249"/>
      <c r="X63" s="249"/>
      <c r="Y63" s="249"/>
      <c r="Z63" s="249"/>
      <c r="AA63" s="249"/>
    </row>
    <row r="64" spans="1:27" ht="12.75">
      <c r="A64" s="22"/>
      <c r="B64" s="22"/>
      <c r="C64" s="22"/>
      <c r="D64" s="22"/>
      <c r="E64" s="22"/>
      <c r="F64" s="22"/>
      <c r="G64" s="125"/>
      <c r="H64" s="125"/>
      <c r="I64" s="125"/>
      <c r="J64" s="125"/>
      <c r="K64" s="125"/>
      <c r="L64" s="125"/>
      <c r="M64" s="125"/>
      <c r="N64" s="125"/>
      <c r="O64" s="125"/>
      <c r="P64" s="125"/>
      <c r="Q64" s="125"/>
      <c r="R64" s="125"/>
      <c r="S64" s="125"/>
      <c r="T64" s="22"/>
      <c r="U64" s="22"/>
      <c r="V64" s="22"/>
      <c r="W64" s="22"/>
      <c r="X64" s="22"/>
      <c r="Y64" s="22"/>
      <c r="Z64" s="22"/>
      <c r="AA64" s="22"/>
    </row>
    <row r="65" spans="1:27" ht="12.75">
      <c r="A65" s="22"/>
      <c r="B65" s="22"/>
      <c r="C65" s="22"/>
      <c r="D65" s="22"/>
      <c r="E65" s="22"/>
      <c r="F65" s="22"/>
      <c r="G65" s="125"/>
      <c r="H65" s="125"/>
      <c r="I65" s="125"/>
      <c r="J65" s="125"/>
      <c r="K65" s="125"/>
      <c r="L65" s="125"/>
      <c r="M65" s="125"/>
      <c r="N65" s="125"/>
      <c r="O65" s="125"/>
      <c r="P65" s="125"/>
      <c r="Q65" s="125"/>
      <c r="R65" s="125"/>
      <c r="S65" s="125"/>
      <c r="T65" s="22"/>
      <c r="U65" s="22"/>
      <c r="V65" s="22"/>
      <c r="W65" s="22"/>
      <c r="X65" s="22"/>
      <c r="Y65" s="22"/>
      <c r="Z65" s="22"/>
      <c r="AA65" s="22"/>
    </row>
    <row r="66" spans="1:27" ht="12.75">
      <c r="A66" s="22"/>
      <c r="B66" s="22"/>
      <c r="C66" s="22"/>
      <c r="D66" s="22"/>
      <c r="E66" s="22"/>
      <c r="F66" s="22"/>
      <c r="G66" s="125"/>
      <c r="H66" s="125"/>
      <c r="I66" s="125"/>
      <c r="J66" s="125"/>
      <c r="K66" s="125"/>
      <c r="L66" s="125"/>
      <c r="M66" s="125"/>
      <c r="N66" s="125"/>
      <c r="O66" s="125"/>
      <c r="P66" s="125"/>
      <c r="Q66" s="125"/>
      <c r="R66" s="125"/>
      <c r="S66" s="125"/>
      <c r="T66" s="22"/>
      <c r="U66" s="22"/>
      <c r="V66" s="22"/>
      <c r="W66" s="22"/>
      <c r="X66" s="22"/>
      <c r="Y66" s="22"/>
      <c r="Z66" s="22"/>
      <c r="AA66" s="22"/>
    </row>
    <row r="67" spans="1:27" ht="12.7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row>
  </sheetData>
  <sheetProtection password="C792" sheet="1"/>
  <mergeCells count="344">
    <mergeCell ref="A63:F63"/>
    <mergeCell ref="I63:Q63"/>
    <mergeCell ref="T63:AA63"/>
    <mergeCell ref="A61:F61"/>
    <mergeCell ref="I61:Q61"/>
    <mergeCell ref="T61:AA61"/>
    <mergeCell ref="A62:F62"/>
    <mergeCell ref="I62:Q62"/>
    <mergeCell ref="T62:AA62"/>
    <mergeCell ref="A59:C59"/>
    <mergeCell ref="M59:P59"/>
    <mergeCell ref="A55:E55"/>
    <mergeCell ref="I55:L55"/>
    <mergeCell ref="O57:P57"/>
    <mergeCell ref="P54:T54"/>
    <mergeCell ref="A58:C58"/>
    <mergeCell ref="J57:M57"/>
    <mergeCell ref="Z54:AA54"/>
    <mergeCell ref="P55:T55"/>
    <mergeCell ref="Z53:AA53"/>
    <mergeCell ref="X55:AA55"/>
    <mergeCell ref="K54:L54"/>
    <mergeCell ref="A54:E54"/>
    <mergeCell ref="A53:E53"/>
    <mergeCell ref="F53:G53"/>
    <mergeCell ref="H53:J53"/>
    <mergeCell ref="C51:D51"/>
    <mergeCell ref="F51:G51"/>
    <mergeCell ref="F52:G52"/>
    <mergeCell ref="H52:J52"/>
    <mergeCell ref="Z52:AA52"/>
    <mergeCell ref="K53:L53"/>
    <mergeCell ref="P53:T53"/>
    <mergeCell ref="U53:V53"/>
    <mergeCell ref="W53:Y53"/>
    <mergeCell ref="W52:Y52"/>
    <mergeCell ref="K52:L52"/>
    <mergeCell ref="U52:V52"/>
    <mergeCell ref="W49:Y49"/>
    <mergeCell ref="A50:E50"/>
    <mergeCell ref="F50:G50"/>
    <mergeCell ref="H50:J50"/>
    <mergeCell ref="P50:T50"/>
    <mergeCell ref="U50:V50"/>
    <mergeCell ref="A49:B49"/>
    <mergeCell ref="C49:D49"/>
    <mergeCell ref="U49:V49"/>
    <mergeCell ref="F49:G49"/>
    <mergeCell ref="A51:B51"/>
    <mergeCell ref="H51:J51"/>
    <mergeCell ref="P51:Q51"/>
    <mergeCell ref="Z47:AA51"/>
    <mergeCell ref="R47:S47"/>
    <mergeCell ref="U47:V47"/>
    <mergeCell ref="W47:Y47"/>
    <mergeCell ref="R51:S51"/>
    <mergeCell ref="U51:V51"/>
    <mergeCell ref="W51:Y51"/>
    <mergeCell ref="U48:V48"/>
    <mergeCell ref="W48:Y48"/>
    <mergeCell ref="W50:Y50"/>
    <mergeCell ref="A48:E48"/>
    <mergeCell ref="F48:G48"/>
    <mergeCell ref="H48:J48"/>
    <mergeCell ref="P48:T48"/>
    <mergeCell ref="H49:J49"/>
    <mergeCell ref="P49:Q49"/>
    <mergeCell ref="R49:S49"/>
    <mergeCell ref="Z46:AA46"/>
    <mergeCell ref="A47:B47"/>
    <mergeCell ref="C47:D47"/>
    <mergeCell ref="F47:G47"/>
    <mergeCell ref="H47:J47"/>
    <mergeCell ref="K47:L51"/>
    <mergeCell ref="P47:Q47"/>
    <mergeCell ref="P46:T46"/>
    <mergeCell ref="U46:V46"/>
    <mergeCell ref="W46:Y46"/>
    <mergeCell ref="C44:D44"/>
    <mergeCell ref="F44:G44"/>
    <mergeCell ref="A46:E46"/>
    <mergeCell ref="F46:G46"/>
    <mergeCell ref="H46:J46"/>
    <mergeCell ref="K46:L46"/>
    <mergeCell ref="W44:Y44"/>
    <mergeCell ref="W43:Y43"/>
    <mergeCell ref="R44:S44"/>
    <mergeCell ref="U44:V44"/>
    <mergeCell ref="P42:Q42"/>
    <mergeCell ref="R42:S42"/>
    <mergeCell ref="P43:T43"/>
    <mergeCell ref="U43:V43"/>
    <mergeCell ref="P41:T41"/>
    <mergeCell ref="F42:G42"/>
    <mergeCell ref="A42:B42"/>
    <mergeCell ref="W42:Y42"/>
    <mergeCell ref="U41:V41"/>
    <mergeCell ref="K40:L44"/>
    <mergeCell ref="H42:J42"/>
    <mergeCell ref="P40:Q40"/>
    <mergeCell ref="A41:E41"/>
    <mergeCell ref="C42:D42"/>
    <mergeCell ref="F41:G41"/>
    <mergeCell ref="H41:J41"/>
    <mergeCell ref="A44:B44"/>
    <mergeCell ref="A40:B40"/>
    <mergeCell ref="C40:D40"/>
    <mergeCell ref="A43:E43"/>
    <mergeCell ref="F43:G43"/>
    <mergeCell ref="H43:J43"/>
    <mergeCell ref="H44:J44"/>
    <mergeCell ref="F40:G40"/>
    <mergeCell ref="Z39:AA39"/>
    <mergeCell ref="P39:T39"/>
    <mergeCell ref="U39:V39"/>
    <mergeCell ref="R40:S40"/>
    <mergeCell ref="U40:V40"/>
    <mergeCell ref="W40:Y40"/>
    <mergeCell ref="Z40:AA44"/>
    <mergeCell ref="W41:Y41"/>
    <mergeCell ref="U42:V42"/>
    <mergeCell ref="P44:Q44"/>
    <mergeCell ref="A36:E36"/>
    <mergeCell ref="F36:G36"/>
    <mergeCell ref="H36:J36"/>
    <mergeCell ref="W37:Y37"/>
    <mergeCell ref="A37:B37"/>
    <mergeCell ref="C37:D37"/>
    <mergeCell ref="U37:V37"/>
    <mergeCell ref="F37:G37"/>
    <mergeCell ref="H37:J37"/>
    <mergeCell ref="P37:Q37"/>
    <mergeCell ref="H40:J40"/>
    <mergeCell ref="W39:Y39"/>
    <mergeCell ref="A39:E39"/>
    <mergeCell ref="F39:G39"/>
    <mergeCell ref="H39:J39"/>
    <mergeCell ref="K39:L39"/>
    <mergeCell ref="R37:S37"/>
    <mergeCell ref="P36:T36"/>
    <mergeCell ref="Z33:AA37"/>
    <mergeCell ref="R33:S33"/>
    <mergeCell ref="U33:V33"/>
    <mergeCell ref="W33:Y33"/>
    <mergeCell ref="W35:Y35"/>
    <mergeCell ref="U36:V36"/>
    <mergeCell ref="U34:V34"/>
    <mergeCell ref="W34:Y34"/>
    <mergeCell ref="W36:Y36"/>
    <mergeCell ref="U32:V32"/>
    <mergeCell ref="W32:Y32"/>
    <mergeCell ref="H35:J35"/>
    <mergeCell ref="P35:Q35"/>
    <mergeCell ref="R35:S35"/>
    <mergeCell ref="K32:L32"/>
    <mergeCell ref="P33:Q33"/>
    <mergeCell ref="P32:T32"/>
    <mergeCell ref="U35:V35"/>
    <mergeCell ref="F34:G34"/>
    <mergeCell ref="H34:J34"/>
    <mergeCell ref="P34:T34"/>
    <mergeCell ref="A35:B35"/>
    <mergeCell ref="C35:D35"/>
    <mergeCell ref="F35:G35"/>
    <mergeCell ref="Z32:AA32"/>
    <mergeCell ref="A33:B33"/>
    <mergeCell ref="C33:D33"/>
    <mergeCell ref="F33:G33"/>
    <mergeCell ref="H33:J33"/>
    <mergeCell ref="K33:L37"/>
    <mergeCell ref="A32:E32"/>
    <mergeCell ref="F32:G32"/>
    <mergeCell ref="H32:J32"/>
    <mergeCell ref="A34:E34"/>
    <mergeCell ref="C30:D30"/>
    <mergeCell ref="F30:G30"/>
    <mergeCell ref="H30:J30"/>
    <mergeCell ref="C26:D26"/>
    <mergeCell ref="F26:G26"/>
    <mergeCell ref="H26:J26"/>
    <mergeCell ref="H29:J29"/>
    <mergeCell ref="A27:E27"/>
    <mergeCell ref="F27:G27"/>
    <mergeCell ref="A30:B30"/>
    <mergeCell ref="P28:Q28"/>
    <mergeCell ref="H27:J27"/>
    <mergeCell ref="A28:B28"/>
    <mergeCell ref="A29:E29"/>
    <mergeCell ref="F29:G29"/>
    <mergeCell ref="C28:D28"/>
    <mergeCell ref="F28:G28"/>
    <mergeCell ref="A26:B26"/>
    <mergeCell ref="Z25:AA25"/>
    <mergeCell ref="P25:T25"/>
    <mergeCell ref="U25:V25"/>
    <mergeCell ref="P26:Q26"/>
    <mergeCell ref="U26:V26"/>
    <mergeCell ref="W26:Y26"/>
    <mergeCell ref="Z26:AA30"/>
    <mergeCell ref="A25:E25"/>
    <mergeCell ref="F25:G25"/>
    <mergeCell ref="H25:J25"/>
    <mergeCell ref="K25:L25"/>
    <mergeCell ref="P30:Q30"/>
    <mergeCell ref="R30:S30"/>
    <mergeCell ref="R28:S28"/>
    <mergeCell ref="P29:T29"/>
    <mergeCell ref="R26:S26"/>
    <mergeCell ref="P27:T27"/>
    <mergeCell ref="H28:J28"/>
    <mergeCell ref="K26:L30"/>
    <mergeCell ref="U30:V30"/>
    <mergeCell ref="W25:Y25"/>
    <mergeCell ref="W30:Y30"/>
    <mergeCell ref="W28:Y28"/>
    <mergeCell ref="W29:Y29"/>
    <mergeCell ref="U28:V28"/>
    <mergeCell ref="U29:V29"/>
    <mergeCell ref="P23:Q23"/>
    <mergeCell ref="R23:S23"/>
    <mergeCell ref="W23:Y23"/>
    <mergeCell ref="W27:Y27"/>
    <mergeCell ref="U27:V27"/>
    <mergeCell ref="U23:V23"/>
    <mergeCell ref="A23:B23"/>
    <mergeCell ref="C23:D23"/>
    <mergeCell ref="F23:G23"/>
    <mergeCell ref="H23:J23"/>
    <mergeCell ref="Z18:AA18"/>
    <mergeCell ref="A22:E22"/>
    <mergeCell ref="F22:G22"/>
    <mergeCell ref="H22:J22"/>
    <mergeCell ref="P22:T22"/>
    <mergeCell ref="W21:Y21"/>
    <mergeCell ref="Z19:AA23"/>
    <mergeCell ref="R19:S19"/>
    <mergeCell ref="U19:V19"/>
    <mergeCell ref="W19:Y19"/>
    <mergeCell ref="W22:Y22"/>
    <mergeCell ref="U21:V21"/>
    <mergeCell ref="U20:V20"/>
    <mergeCell ref="W20:Y20"/>
    <mergeCell ref="U16:V16"/>
    <mergeCell ref="A19:B19"/>
    <mergeCell ref="C19:D19"/>
    <mergeCell ref="F19:G19"/>
    <mergeCell ref="H19:J19"/>
    <mergeCell ref="K19:L23"/>
    <mergeCell ref="U22:V22"/>
    <mergeCell ref="A21:B21"/>
    <mergeCell ref="R21:S21"/>
    <mergeCell ref="H21:J21"/>
    <mergeCell ref="P21:Q21"/>
    <mergeCell ref="A16:B16"/>
    <mergeCell ref="A18:E18"/>
    <mergeCell ref="F18:G18"/>
    <mergeCell ref="P19:Q19"/>
    <mergeCell ref="P20:T20"/>
    <mergeCell ref="C21:D21"/>
    <mergeCell ref="F21:G21"/>
    <mergeCell ref="P15:T15"/>
    <mergeCell ref="C16:D16"/>
    <mergeCell ref="F16:G16"/>
    <mergeCell ref="P16:Q16"/>
    <mergeCell ref="A15:E15"/>
    <mergeCell ref="F15:G15"/>
    <mergeCell ref="H15:J15"/>
    <mergeCell ref="W15:Y15"/>
    <mergeCell ref="W16:Y16"/>
    <mergeCell ref="A20:E20"/>
    <mergeCell ref="U18:V18"/>
    <mergeCell ref="W18:Y18"/>
    <mergeCell ref="F20:G20"/>
    <mergeCell ref="H20:J20"/>
    <mergeCell ref="H18:J18"/>
    <mergeCell ref="K18:L18"/>
    <mergeCell ref="P18:T18"/>
    <mergeCell ref="A14:B14"/>
    <mergeCell ref="C14:D14"/>
    <mergeCell ref="Z12:AA16"/>
    <mergeCell ref="H16:J16"/>
    <mergeCell ref="W14:Y14"/>
    <mergeCell ref="U15:V15"/>
    <mergeCell ref="W13:Y13"/>
    <mergeCell ref="U14:V14"/>
    <mergeCell ref="R16:S16"/>
    <mergeCell ref="K12:L16"/>
    <mergeCell ref="A13:E13"/>
    <mergeCell ref="U12:V12"/>
    <mergeCell ref="F12:G12"/>
    <mergeCell ref="H12:J12"/>
    <mergeCell ref="R12:S12"/>
    <mergeCell ref="P12:Q12"/>
    <mergeCell ref="H13:J13"/>
    <mergeCell ref="A12:B12"/>
    <mergeCell ref="C12:D12"/>
    <mergeCell ref="U13:V13"/>
    <mergeCell ref="P13:T13"/>
    <mergeCell ref="F13:G13"/>
    <mergeCell ref="R14:S14"/>
    <mergeCell ref="F14:G14"/>
    <mergeCell ref="H14:J14"/>
    <mergeCell ref="P14:Q14"/>
    <mergeCell ref="W12:Y12"/>
    <mergeCell ref="U9:AA10"/>
    <mergeCell ref="A10:E10"/>
    <mergeCell ref="Z11:AA11"/>
    <mergeCell ref="A11:E11"/>
    <mergeCell ref="F11:G11"/>
    <mergeCell ref="H11:J11"/>
    <mergeCell ref="K11:L11"/>
    <mergeCell ref="P11:T11"/>
    <mergeCell ref="U11:V11"/>
    <mergeCell ref="W11:Y11"/>
    <mergeCell ref="V5:W5"/>
    <mergeCell ref="X5:Y5"/>
    <mergeCell ref="U8:AA8"/>
    <mergeCell ref="Z5:AA5"/>
    <mergeCell ref="X6:AA6"/>
    <mergeCell ref="R5:U5"/>
    <mergeCell ref="A9:B9"/>
    <mergeCell ref="C9:D9"/>
    <mergeCell ref="F9:L10"/>
    <mergeCell ref="P9:Q9"/>
    <mergeCell ref="P10:T10"/>
    <mergeCell ref="R9:S9"/>
    <mergeCell ref="F8:L8"/>
    <mergeCell ref="P8:T8"/>
    <mergeCell ref="D6:F6"/>
    <mergeCell ref="G6:L6"/>
    <mergeCell ref="P6:R6"/>
    <mergeCell ref="T6:V6"/>
    <mergeCell ref="A7:D7"/>
    <mergeCell ref="A8:E8"/>
    <mergeCell ref="D5:F5"/>
    <mergeCell ref="G5:L5"/>
    <mergeCell ref="V1:AA1"/>
    <mergeCell ref="V2:AA2"/>
    <mergeCell ref="D4:F4"/>
    <mergeCell ref="G4:L4"/>
    <mergeCell ref="Q4:T4"/>
    <mergeCell ref="U4:V4"/>
    <mergeCell ref="W4:AA4"/>
    <mergeCell ref="P5:Q5"/>
  </mergeCells>
  <conditionalFormatting sqref="A15 A13 A11 A29 A27 P29 A32 P27 A25 A39 P43 P41 A36 A34 P32 P36 P11 A18 P22 P20 A22 P34 A20 P15 A43 A41 A50 P25 A48 P18 A46 P46 P13 P39 P50 P48">
    <cfRule type="cellIs" priority="1" dxfId="0" operator="equal" stopIfTrue="1">
      <formula>0</formula>
    </cfRule>
  </conditionalFormatting>
  <printOptions/>
  <pageMargins left="0.75" right="0.75" top="1" bottom="1" header="0" footer="0"/>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List4"/>
  <dimension ref="A2:AE168"/>
  <sheetViews>
    <sheetView tabSelected="1" zoomScalePageLayoutView="0" workbookViewId="0" topLeftCell="A52">
      <selection activeCell="M13" sqref="M13"/>
    </sheetView>
  </sheetViews>
  <sheetFormatPr defaultColWidth="9.140625" defaultRowHeight="12.75"/>
  <cols>
    <col min="1" max="1" width="4.7109375" style="0" customWidth="1"/>
    <col min="2" max="2" width="18.7109375" style="0" customWidth="1"/>
    <col min="3" max="3" width="23.00390625" style="0" customWidth="1"/>
    <col min="4" max="4" width="4.7109375" style="0" customWidth="1"/>
    <col min="5" max="5" width="5.28125" style="0" customWidth="1"/>
    <col min="6" max="21" width="4.7109375" style="0" customWidth="1"/>
    <col min="22" max="22" width="8.7109375" style="105" customWidth="1"/>
    <col min="23" max="23" width="6.28125" style="0" customWidth="1"/>
    <col min="24" max="24" width="4.7109375" style="0" customWidth="1"/>
    <col min="25" max="25" width="12.00390625" style="0" hidden="1" customWidth="1"/>
  </cols>
  <sheetData>
    <row r="1" ht="13.5" thickBot="1"/>
    <row r="2" spans="2:7" ht="24" thickBot="1">
      <c r="B2" s="81" t="s">
        <v>57</v>
      </c>
      <c r="C2" s="52"/>
      <c r="D2" s="52"/>
      <c r="E2" s="53">
        <f>Ekipe!A31</f>
        <v>18</v>
      </c>
      <c r="F2" s="82" t="s">
        <v>58</v>
      </c>
      <c r="G2" s="80"/>
    </row>
    <row r="3" ht="13.5" thickBot="1"/>
    <row r="4" spans="1:31" s="51" customFormat="1" ht="17.25">
      <c r="A4" s="101"/>
      <c r="B4" s="98" t="s">
        <v>47</v>
      </c>
      <c r="C4" s="98" t="s">
        <v>48</v>
      </c>
      <c r="D4" s="99" t="s">
        <v>49</v>
      </c>
      <c r="E4" s="99" t="s">
        <v>50</v>
      </c>
      <c r="F4" s="99" t="s">
        <v>51</v>
      </c>
      <c r="G4" s="99" t="s">
        <v>52</v>
      </c>
      <c r="H4" s="99" t="s">
        <v>53</v>
      </c>
      <c r="I4" s="99" t="s">
        <v>54</v>
      </c>
      <c r="J4" s="99" t="s">
        <v>55</v>
      </c>
      <c r="K4" s="99" t="s">
        <v>67</v>
      </c>
      <c r="L4" s="99" t="s">
        <v>68</v>
      </c>
      <c r="M4" s="99" t="s">
        <v>69</v>
      </c>
      <c r="N4" s="99" t="s">
        <v>70</v>
      </c>
      <c r="O4" s="99" t="s">
        <v>71</v>
      </c>
      <c r="P4" s="99" t="s">
        <v>72</v>
      </c>
      <c r="Q4" s="99" t="s">
        <v>169</v>
      </c>
      <c r="R4" s="99" t="s">
        <v>170</v>
      </c>
      <c r="S4" s="99" t="s">
        <v>171</v>
      </c>
      <c r="T4" s="99" t="s">
        <v>177</v>
      </c>
      <c r="U4" s="99" t="s">
        <v>178</v>
      </c>
      <c r="V4" s="106" t="s">
        <v>77</v>
      </c>
      <c r="W4" s="99" t="s">
        <v>56</v>
      </c>
      <c r="X4" s="99" t="s">
        <v>78</v>
      </c>
      <c r="Y4" s="100"/>
      <c r="Z4" s="83"/>
      <c r="AA4" s="83"/>
      <c r="AB4" s="83"/>
      <c r="AC4" s="83"/>
      <c r="AD4" s="83"/>
      <c r="AE4" s="84"/>
    </row>
    <row r="5" spans="1:31" ht="12.75">
      <c r="A5" s="50">
        <v>1</v>
      </c>
      <c r="B5" s="134" t="s">
        <v>80</v>
      </c>
      <c r="C5" s="50" t="str">
        <f>Ekipe!A195</f>
        <v>PASTERK ČRT</v>
      </c>
      <c r="D5" s="50">
        <f>Ekipe!B195</f>
        <v>0</v>
      </c>
      <c r="E5" s="50">
        <v>0</v>
      </c>
      <c r="F5" s="50">
        <f>Ekipe!D195</f>
        <v>564</v>
      </c>
      <c r="G5" s="50">
        <f>Ekipe!E195</f>
        <v>560</v>
      </c>
      <c r="H5" s="50">
        <v>0</v>
      </c>
      <c r="I5" s="50">
        <f>Ekipe!G195</f>
        <v>576</v>
      </c>
      <c r="J5" s="50">
        <v>0</v>
      </c>
      <c r="K5" s="50">
        <f>Ekipe!I195</f>
        <v>557</v>
      </c>
      <c r="L5" s="50">
        <f>Ekipe!J195</f>
        <v>573</v>
      </c>
      <c r="M5" s="50">
        <f>Ekipe!K195</f>
        <v>0</v>
      </c>
      <c r="N5" s="50">
        <f>Ekipe!L195</f>
        <v>583</v>
      </c>
      <c r="O5" s="50">
        <f>Ekipe!M195</f>
        <v>563</v>
      </c>
      <c r="P5" s="50">
        <f>Ekipe!N195</f>
        <v>574</v>
      </c>
      <c r="Q5" s="50">
        <f>Ekipe!O195</f>
        <v>566</v>
      </c>
      <c r="R5" s="50">
        <f>Ekipe!P195</f>
        <v>571</v>
      </c>
      <c r="S5" s="50">
        <v>0</v>
      </c>
      <c r="T5" s="50">
        <f>Ekipe!R195</f>
        <v>536</v>
      </c>
      <c r="U5" s="50">
        <f>Ekipe!S195</f>
        <v>588</v>
      </c>
      <c r="V5" s="107">
        <f>IF(ISERR(W5/($E$2-Y5)),0,W5/($E$2-Y5))</f>
        <v>567.5833333333334</v>
      </c>
      <c r="W5" s="50">
        <f>SUM(D5:U5)</f>
        <v>6811</v>
      </c>
      <c r="X5" s="50">
        <v>0</v>
      </c>
      <c r="Y5" s="50">
        <f>SUM(IF(D5=0,1,0),IF(E5=0,1,0),IF(F5=0,1,0),IF(G5=0,1,0),IF(H5=0,1,0),IF(I5=0,1,0),IF(J5=0,1,0),IF(K5=0,1,0),IF(L5=0,1,0),IF(M5=0,1,0),IF(N5=0,1,0),IF(O5=0,1,0),IF(P5=0,1,0),IF(Q5=0,1,0),IF(R5=0,1,0),IF(S5=0,1,0),IF(T5=0,1,0),IF(U5=0,1,0))-18+$E$2</f>
        <v>6</v>
      </c>
      <c r="Z5" s="85"/>
      <c r="AA5" s="85"/>
      <c r="AB5" s="85"/>
      <c r="AC5" s="85"/>
      <c r="AD5" s="85"/>
      <c r="AE5" s="86"/>
    </row>
    <row r="6" spans="1:31" ht="12.75">
      <c r="A6" s="50">
        <v>2</v>
      </c>
      <c r="B6" s="134" t="s">
        <v>80</v>
      </c>
      <c r="C6" s="50" t="str">
        <f>Ekipe!A197</f>
        <v>CVAR ANEJ</v>
      </c>
      <c r="D6" s="50">
        <f>Ekipe!B197</f>
        <v>0</v>
      </c>
      <c r="E6" s="50">
        <f>Ekipe!C197</f>
        <v>573</v>
      </c>
      <c r="F6" s="50">
        <f>Ekipe!D197</f>
        <v>535</v>
      </c>
      <c r="G6" s="50">
        <v>0</v>
      </c>
      <c r="H6" s="50">
        <f>Ekipe!F197</f>
        <v>543</v>
      </c>
      <c r="I6" s="50">
        <f>Ekipe!G197</f>
        <v>559</v>
      </c>
      <c r="J6" s="50">
        <f>Ekipe!H197</f>
        <v>560</v>
      </c>
      <c r="K6" s="50">
        <f>Ekipe!I197</f>
        <v>574</v>
      </c>
      <c r="L6" s="50">
        <v>0</v>
      </c>
      <c r="M6" s="50">
        <f>Ekipe!K197</f>
        <v>0</v>
      </c>
      <c r="N6" s="50">
        <f>Ekipe!L197</f>
        <v>593</v>
      </c>
      <c r="O6" s="50">
        <f>Ekipe!M197</f>
        <v>530</v>
      </c>
      <c r="P6" s="50">
        <f>Ekipe!N197</f>
        <v>597</v>
      </c>
      <c r="Q6" s="50">
        <f>Ekipe!O197</f>
        <v>557</v>
      </c>
      <c r="R6" s="50">
        <v>0</v>
      </c>
      <c r="S6" s="50">
        <f>Ekipe!Q197</f>
        <v>536</v>
      </c>
      <c r="T6" s="50">
        <v>0</v>
      </c>
      <c r="U6" s="50">
        <f>Ekipe!S197</f>
        <v>565</v>
      </c>
      <c r="V6" s="107">
        <f>IF(ISERR(W6/($E$2-Y6)),0,W6/($E$2-Y6))</f>
        <v>560.1666666666666</v>
      </c>
      <c r="W6" s="50">
        <f>SUM(D6:U6)</f>
        <v>6722</v>
      </c>
      <c r="X6" s="50">
        <v>0</v>
      </c>
      <c r="Y6" s="50">
        <f aca="true" t="shared" si="0" ref="Y6:Y69">SUM(IF(D6=0,1,0),IF(E6=0,1,0),IF(F6=0,1,0),IF(G6=0,1,0),IF(H6=0,1,0),IF(I6=0,1,0),IF(J6=0,1,0),IF(K6=0,1,0),IF(L6=0,1,0),IF(M6=0,1,0),IF(N6=0,1,0),IF(O6=0,1,0),IF(P6=0,1,0),IF(Q6=0,1,0),IF(R6=0,1,0),IF(S6=0,1,0),IF(T6=0,1,0),IF(U6=0,1,0))-18+$E$2</f>
        <v>6</v>
      </c>
      <c r="Z6" s="85"/>
      <c r="AA6" s="85"/>
      <c r="AB6" s="85"/>
      <c r="AC6" s="85"/>
      <c r="AD6" s="85"/>
      <c r="AE6" s="86"/>
    </row>
    <row r="7" spans="1:31" ht="12.75">
      <c r="A7" s="50">
        <v>3</v>
      </c>
      <c r="B7" s="134" t="s">
        <v>80</v>
      </c>
      <c r="C7" s="50" t="str">
        <f>Ekipe!A194</f>
        <v>KRIVOGRAD VLADO</v>
      </c>
      <c r="D7" s="50">
        <f>Ekipe!B194</f>
        <v>0</v>
      </c>
      <c r="E7" s="50">
        <f>Ekipe!C194</f>
        <v>555</v>
      </c>
      <c r="F7" s="50">
        <f>Ekipe!D194</f>
        <v>549</v>
      </c>
      <c r="G7" s="50">
        <f>Ekipe!E194</f>
        <v>556</v>
      </c>
      <c r="H7" s="50">
        <f>Ekipe!F194</f>
        <v>570</v>
      </c>
      <c r="I7" s="50">
        <v>0</v>
      </c>
      <c r="J7" s="50">
        <f>Ekipe!H194</f>
        <v>565</v>
      </c>
      <c r="K7" s="50">
        <f>Ekipe!I194</f>
        <v>533</v>
      </c>
      <c r="L7" s="50">
        <f>Ekipe!J194</f>
        <v>625</v>
      </c>
      <c r="M7" s="50">
        <f>Ekipe!K194</f>
        <v>0</v>
      </c>
      <c r="N7" s="50">
        <f>Ekipe!L194</f>
        <v>550</v>
      </c>
      <c r="O7" s="50">
        <v>0</v>
      </c>
      <c r="P7" s="50">
        <f>Ekipe!N194</f>
        <v>534</v>
      </c>
      <c r="Q7" s="50">
        <v>0</v>
      </c>
      <c r="R7" s="50">
        <f>Ekipe!P194</f>
        <v>546</v>
      </c>
      <c r="S7" s="50">
        <f>Ekipe!Q194</f>
        <v>539</v>
      </c>
      <c r="T7" s="50">
        <f>Ekipe!R194</f>
        <v>560</v>
      </c>
      <c r="U7" s="50">
        <v>0</v>
      </c>
      <c r="V7" s="107">
        <f>IF(ISERR(W7/($E$2-Y7)),0,W7/($E$2-Y7))</f>
        <v>556.8333333333334</v>
      </c>
      <c r="W7" s="50">
        <f>SUM(D7:U7)</f>
        <v>6682</v>
      </c>
      <c r="X7" s="50">
        <v>0</v>
      </c>
      <c r="Y7" s="50">
        <f t="shared" si="0"/>
        <v>6</v>
      </c>
      <c r="Z7" s="85"/>
      <c r="AA7" s="85"/>
      <c r="AB7" s="85"/>
      <c r="AC7" s="85"/>
      <c r="AD7" s="85"/>
      <c r="AE7" s="86"/>
    </row>
    <row r="8" spans="1:31" ht="12.75">
      <c r="A8" s="50">
        <v>4</v>
      </c>
      <c r="B8" s="134" t="s">
        <v>80</v>
      </c>
      <c r="C8" s="50" t="str">
        <f>Ekipe!A199</f>
        <v>ROŽMAN RAFKO</v>
      </c>
      <c r="D8" s="50">
        <f>Ekipe!B199</f>
        <v>0</v>
      </c>
      <c r="E8" s="50">
        <f>Ekipe!C199</f>
        <v>539</v>
      </c>
      <c r="F8" s="50">
        <f>Ekipe!D199</f>
        <v>535</v>
      </c>
      <c r="G8" s="50">
        <v>0</v>
      </c>
      <c r="H8" s="50">
        <f>Ekipe!F199</f>
        <v>565</v>
      </c>
      <c r="I8" s="50">
        <f>Ekipe!G199</f>
        <v>568</v>
      </c>
      <c r="J8" s="50">
        <f>Ekipe!H199</f>
        <v>564</v>
      </c>
      <c r="K8" s="50">
        <f>Ekipe!I199</f>
        <v>577</v>
      </c>
      <c r="L8" s="50">
        <v>0</v>
      </c>
      <c r="M8" s="50">
        <f>Ekipe!K199</f>
        <v>0</v>
      </c>
      <c r="N8" s="50">
        <f>Ekipe!L199</f>
        <v>566</v>
      </c>
      <c r="O8" s="50">
        <v>0</v>
      </c>
      <c r="P8" s="50">
        <f>Ekipe!N199</f>
        <v>573</v>
      </c>
      <c r="Q8" s="50">
        <v>0</v>
      </c>
      <c r="R8" s="50">
        <f>Ekipe!P199</f>
        <v>535</v>
      </c>
      <c r="S8" s="50">
        <f>Ekipe!Q199</f>
        <v>545</v>
      </c>
      <c r="T8" s="50">
        <f>Ekipe!R199</f>
        <v>541</v>
      </c>
      <c r="U8" s="50">
        <f>Ekipe!S199</f>
        <v>545</v>
      </c>
      <c r="V8" s="107">
        <f>IF(ISERR(W8/($E$2-Y8)),0,W8/($E$2-Y8))</f>
        <v>554.4166666666666</v>
      </c>
      <c r="W8" s="50">
        <f>SUM(D8:U8)</f>
        <v>6653</v>
      </c>
      <c r="X8" s="50">
        <v>0</v>
      </c>
      <c r="Y8" s="50">
        <f t="shared" si="0"/>
        <v>6</v>
      </c>
      <c r="Z8" s="85"/>
      <c r="AA8" s="85"/>
      <c r="AB8" s="85"/>
      <c r="AC8" s="85"/>
      <c r="AD8" s="85"/>
      <c r="AE8" s="86"/>
    </row>
    <row r="9" spans="1:31" ht="12.75">
      <c r="A9" s="50">
        <v>5</v>
      </c>
      <c r="B9" s="50" t="str">
        <f>Ekipe!$A$2</f>
        <v>REMOPLAST</v>
      </c>
      <c r="C9" s="50" t="str">
        <f>Ekipe!A66</f>
        <v>KLEMEN BRANKO</v>
      </c>
      <c r="D9" s="50">
        <f>Ekipe!B66</f>
        <v>553</v>
      </c>
      <c r="E9" s="50">
        <f>Ekipe!C66</f>
        <v>546</v>
      </c>
      <c r="F9" s="50">
        <f>Ekipe!D66</f>
        <v>574</v>
      </c>
      <c r="G9" s="50">
        <f>Ekipe!E66</f>
        <v>571</v>
      </c>
      <c r="H9" s="50">
        <f>Ekipe!F66</f>
        <v>530</v>
      </c>
      <c r="I9" s="50">
        <f>Ekipe!G66</f>
        <v>584</v>
      </c>
      <c r="J9" s="50">
        <f>Ekipe!H66</f>
        <v>0</v>
      </c>
      <c r="K9" s="50">
        <v>0</v>
      </c>
      <c r="L9" s="50">
        <f>Ekipe!J66</f>
        <v>0</v>
      </c>
      <c r="M9" s="50">
        <f>Ekipe!K66</f>
        <v>562</v>
      </c>
      <c r="N9" s="50">
        <f>Ekipe!L66</f>
        <v>550</v>
      </c>
      <c r="O9" s="50">
        <f>Ekipe!M66</f>
        <v>568</v>
      </c>
      <c r="P9" s="50">
        <f>Ekipe!N66</f>
        <v>0</v>
      </c>
      <c r="Q9" s="50">
        <v>0</v>
      </c>
      <c r="R9" s="50">
        <f>Ekipe!P66</f>
        <v>542</v>
      </c>
      <c r="S9" s="50">
        <f>Ekipe!Q66</f>
        <v>540</v>
      </c>
      <c r="T9" s="50">
        <f>Ekipe!R66</f>
        <v>532</v>
      </c>
      <c r="U9" s="50">
        <f>Ekipe!S66</f>
        <v>0</v>
      </c>
      <c r="V9" s="107">
        <f>IF(ISERR(W9/($E$2-Y9)),0,W9/($E$2-Y9))</f>
        <v>554.3333333333334</v>
      </c>
      <c r="W9" s="50">
        <f>SUM(D9:U9)</f>
        <v>6652</v>
      </c>
      <c r="X9" s="50">
        <v>2</v>
      </c>
      <c r="Y9" s="50">
        <f t="shared" si="0"/>
        <v>6</v>
      </c>
      <c r="Z9" s="85"/>
      <c r="AA9" s="85"/>
      <c r="AB9" s="85"/>
      <c r="AC9" s="85"/>
      <c r="AD9" s="85"/>
      <c r="AE9" s="86"/>
    </row>
    <row r="10" spans="1:31" ht="12.75">
      <c r="A10" s="50">
        <v>6</v>
      </c>
      <c r="B10" s="134" t="s">
        <v>80</v>
      </c>
      <c r="C10" s="50" t="str">
        <f>Ekipe!A191</f>
        <v>VERČKO DENIS</v>
      </c>
      <c r="D10" s="50">
        <f>Ekipe!B191</f>
        <v>0</v>
      </c>
      <c r="E10" s="50">
        <v>0</v>
      </c>
      <c r="F10" s="50">
        <f>Ekipe!D191</f>
        <v>538</v>
      </c>
      <c r="G10" s="50">
        <v>0</v>
      </c>
      <c r="H10" s="50">
        <f>Ekipe!F191</f>
        <v>536</v>
      </c>
      <c r="I10" s="50">
        <f>Ekipe!G191</f>
        <v>564</v>
      </c>
      <c r="J10" s="50">
        <f>Ekipe!H191</f>
        <v>544</v>
      </c>
      <c r="K10" s="50">
        <f>Ekipe!I191</f>
        <v>542</v>
      </c>
      <c r="L10" s="50">
        <f>Ekipe!J191</f>
        <v>539</v>
      </c>
      <c r="M10" s="50">
        <f>Ekipe!K191</f>
        <v>0</v>
      </c>
      <c r="N10" s="50">
        <f>Ekipe!L191</f>
        <v>569</v>
      </c>
      <c r="O10" s="50">
        <v>0</v>
      </c>
      <c r="P10" s="50">
        <f>Ekipe!N191</f>
        <v>575</v>
      </c>
      <c r="Q10" s="50">
        <f>Ekipe!O191</f>
        <v>532</v>
      </c>
      <c r="R10" s="50">
        <v>0</v>
      </c>
      <c r="S10" s="50">
        <f>Ekipe!Q191</f>
        <v>571</v>
      </c>
      <c r="T10" s="50">
        <f>Ekipe!R191</f>
        <v>534</v>
      </c>
      <c r="U10" s="50">
        <f>Ekipe!S191</f>
        <v>561</v>
      </c>
      <c r="V10" s="107">
        <f>IF(ISERR(W10/($E$2-Y10)),0,W10/($E$2-Y10))</f>
        <v>550.4166666666666</v>
      </c>
      <c r="W10" s="50">
        <f>SUM(D10:U10)</f>
        <v>6605</v>
      </c>
      <c r="X10" s="50">
        <v>0</v>
      </c>
      <c r="Y10" s="50">
        <f t="shared" si="0"/>
        <v>6</v>
      </c>
      <c r="Z10" s="85"/>
      <c r="AA10" s="85"/>
      <c r="AB10" s="85"/>
      <c r="AC10" s="85"/>
      <c r="AD10" s="85"/>
      <c r="AE10" s="86"/>
    </row>
    <row r="11" spans="1:25" ht="12.75">
      <c r="A11" s="50">
        <v>7</v>
      </c>
      <c r="B11" s="134" t="s">
        <v>179</v>
      </c>
      <c r="C11" s="50" t="str">
        <f>Ekipe!A215</f>
        <v>JEŠOVNIK MARKO</v>
      </c>
      <c r="D11" s="50">
        <f>Ekipe!B215</f>
        <v>579</v>
      </c>
      <c r="E11" s="50">
        <f>Ekipe!C215</f>
        <v>0</v>
      </c>
      <c r="F11" s="50">
        <f>Ekipe!D215</f>
        <v>551</v>
      </c>
      <c r="G11" s="50">
        <f>Ekipe!E215</f>
        <v>555</v>
      </c>
      <c r="H11" s="50">
        <f>Ekipe!F215</f>
        <v>0</v>
      </c>
      <c r="I11" s="50">
        <f>Ekipe!G215</f>
        <v>554</v>
      </c>
      <c r="J11" s="50">
        <f>Ekipe!H215</f>
        <v>551</v>
      </c>
      <c r="K11" s="50">
        <f>Ekipe!I215</f>
        <v>549</v>
      </c>
      <c r="L11" s="50">
        <f>Ekipe!J215</f>
        <v>0</v>
      </c>
      <c r="M11" s="50">
        <f>Ekipe!K215</f>
        <v>508</v>
      </c>
      <c r="N11" s="50">
        <f>Ekipe!L215</f>
        <v>0</v>
      </c>
      <c r="O11" s="50">
        <f>Ekipe!M215</f>
        <v>578</v>
      </c>
      <c r="P11" s="50">
        <f>Ekipe!N215</f>
        <v>568</v>
      </c>
      <c r="Q11" s="50">
        <f>Ekipe!O215</f>
        <v>0</v>
      </c>
      <c r="R11" s="50">
        <v>0</v>
      </c>
      <c r="S11" s="50">
        <f>Ekipe!Q215</f>
        <v>532</v>
      </c>
      <c r="T11" s="50">
        <f>Ekipe!R215</f>
        <v>530</v>
      </c>
      <c r="U11" s="50">
        <f>Ekipe!S215</f>
        <v>543</v>
      </c>
      <c r="V11" s="107">
        <f>IF(ISERR(W11/($E$2-Y11)),0,W11/($E$2-Y11))</f>
        <v>549.8333333333334</v>
      </c>
      <c r="W11" s="50">
        <f>SUM(D11:U11)</f>
        <v>6598</v>
      </c>
      <c r="X11" s="50">
        <v>3</v>
      </c>
      <c r="Y11" s="50">
        <f t="shared" si="0"/>
        <v>6</v>
      </c>
    </row>
    <row r="12" spans="1:25" ht="12.75">
      <c r="A12" s="50">
        <v>8</v>
      </c>
      <c r="B12" s="134" t="s">
        <v>141</v>
      </c>
      <c r="C12" s="50" t="str">
        <f>Ekipe!A121</f>
        <v>PAJTLER SREČKO</v>
      </c>
      <c r="D12" s="50">
        <v>0</v>
      </c>
      <c r="E12" s="50">
        <f>Ekipe!C121</f>
        <v>0</v>
      </c>
      <c r="F12" s="50">
        <f>Ekipe!D121</f>
        <v>553</v>
      </c>
      <c r="G12" s="50">
        <f>Ekipe!E121</f>
        <v>584</v>
      </c>
      <c r="H12" s="50">
        <f>Ekipe!F121</f>
        <v>546</v>
      </c>
      <c r="I12" s="50">
        <f>Ekipe!G121</f>
        <v>528</v>
      </c>
      <c r="J12" s="50">
        <f>Ekipe!H121</f>
        <v>580</v>
      </c>
      <c r="K12" s="50">
        <v>0</v>
      </c>
      <c r="L12" s="50">
        <f>Ekipe!J121</f>
        <v>543</v>
      </c>
      <c r="M12" s="50">
        <f>Ekipe!K121</f>
        <v>519</v>
      </c>
      <c r="N12" s="50">
        <f>Ekipe!L121</f>
        <v>0</v>
      </c>
      <c r="O12" s="50">
        <f>Ekipe!M121</f>
        <v>550</v>
      </c>
      <c r="P12" s="50">
        <f>Ekipe!N121</f>
        <v>521</v>
      </c>
      <c r="Q12" s="50">
        <f>Ekipe!O121</f>
        <v>0</v>
      </c>
      <c r="R12" s="50">
        <f>Ekipe!P121</f>
        <v>557</v>
      </c>
      <c r="S12" s="50">
        <f>Ekipe!Q121</f>
        <v>580</v>
      </c>
      <c r="T12" s="50">
        <v>0</v>
      </c>
      <c r="U12" s="50">
        <f>Ekipe!S121</f>
        <v>527</v>
      </c>
      <c r="V12" s="107">
        <f>IF(ISERR(W12/($E$2-Y12)),0,W12/($E$2-Y12))</f>
        <v>549</v>
      </c>
      <c r="W12" s="50">
        <f>SUM(D12:U12)</f>
        <v>6588</v>
      </c>
      <c r="X12" s="50">
        <v>1</v>
      </c>
      <c r="Y12" s="50">
        <f t="shared" si="0"/>
        <v>6</v>
      </c>
    </row>
    <row r="13" spans="1:25" ht="12.75">
      <c r="A13" s="50">
        <v>9</v>
      </c>
      <c r="B13" s="134" t="s">
        <v>179</v>
      </c>
      <c r="C13" s="50" t="str">
        <f>Ekipe!A216</f>
        <v>JEŠOVNIK PETER</v>
      </c>
      <c r="D13" s="50">
        <f>Ekipe!B216</f>
        <v>524</v>
      </c>
      <c r="E13" s="50">
        <v>0</v>
      </c>
      <c r="F13" s="50">
        <f>Ekipe!D216</f>
        <v>547</v>
      </c>
      <c r="G13" s="50">
        <f>Ekipe!E216</f>
        <v>557</v>
      </c>
      <c r="H13" s="50">
        <f>Ekipe!F216</f>
        <v>0</v>
      </c>
      <c r="I13" s="50">
        <f>Ekipe!G216</f>
        <v>556</v>
      </c>
      <c r="J13" s="50">
        <f>Ekipe!H216</f>
        <v>539</v>
      </c>
      <c r="K13" s="50">
        <v>0</v>
      </c>
      <c r="L13" s="50">
        <f>Ekipe!J216</f>
        <v>576</v>
      </c>
      <c r="M13" s="50">
        <f>Ekipe!K216</f>
        <v>528</v>
      </c>
      <c r="N13" s="50">
        <v>0</v>
      </c>
      <c r="O13" s="50">
        <f>Ekipe!M216</f>
        <v>542</v>
      </c>
      <c r="P13" s="50">
        <f>Ekipe!N216</f>
        <v>557</v>
      </c>
      <c r="Q13" s="50">
        <f>Ekipe!O216</f>
        <v>0</v>
      </c>
      <c r="R13" s="50">
        <f>Ekipe!P216</f>
        <v>537</v>
      </c>
      <c r="S13" s="50">
        <f>Ekipe!Q216</f>
        <v>534</v>
      </c>
      <c r="T13" s="50">
        <f>Ekipe!R216</f>
        <v>577</v>
      </c>
      <c r="U13" s="50">
        <v>0</v>
      </c>
      <c r="V13" s="107">
        <f>IF(ISERR(W13/($E$2-Y13)),0,W13/($E$2-Y13))</f>
        <v>547.8333333333334</v>
      </c>
      <c r="W13" s="50">
        <f>SUM(D13:U13)</f>
        <v>6574</v>
      </c>
      <c r="X13" s="50">
        <v>0</v>
      </c>
      <c r="Y13" s="50">
        <f t="shared" si="0"/>
        <v>6</v>
      </c>
    </row>
    <row r="14" spans="1:25" ht="12.75">
      <c r="A14" s="50">
        <v>10</v>
      </c>
      <c r="B14" s="134" t="s">
        <v>179</v>
      </c>
      <c r="C14" s="50" t="str">
        <f>Ekipe!A213</f>
        <v>DOBNIK ZORAN</v>
      </c>
      <c r="D14" s="50">
        <f>Ekipe!B213</f>
        <v>562</v>
      </c>
      <c r="E14" s="50">
        <v>0</v>
      </c>
      <c r="F14" s="50">
        <f>Ekipe!D213</f>
        <v>542</v>
      </c>
      <c r="G14" s="50">
        <f>Ekipe!E213</f>
        <v>532</v>
      </c>
      <c r="H14" s="50">
        <f>Ekipe!F213</f>
        <v>0</v>
      </c>
      <c r="I14" s="50">
        <f>Ekipe!G213</f>
        <v>531</v>
      </c>
      <c r="J14" s="50">
        <f>Ekipe!H213</f>
        <v>552</v>
      </c>
      <c r="K14" s="50">
        <v>0</v>
      </c>
      <c r="L14" s="50">
        <v>0</v>
      </c>
      <c r="M14" s="50">
        <v>553</v>
      </c>
      <c r="N14" s="50">
        <v>0</v>
      </c>
      <c r="O14" s="50">
        <f>Ekipe!M213</f>
        <v>542</v>
      </c>
      <c r="P14" s="50">
        <f>Ekipe!N213</f>
        <v>530</v>
      </c>
      <c r="Q14" s="50">
        <f>Ekipe!O213</f>
        <v>0</v>
      </c>
      <c r="R14" s="50">
        <f>Ekipe!P213</f>
        <v>590</v>
      </c>
      <c r="S14" s="50">
        <f>Ekipe!Q213</f>
        <v>567</v>
      </c>
      <c r="T14" s="50">
        <f>Ekipe!R213</f>
        <v>527</v>
      </c>
      <c r="U14" s="50">
        <f>Ekipe!S213</f>
        <v>538</v>
      </c>
      <c r="V14" s="107">
        <f>IF(ISERR(W14/($E$2-Y14)),0,W14/($E$2-Y14))</f>
        <v>547.1666666666666</v>
      </c>
      <c r="W14" s="50">
        <f>SUM(D14:U14)</f>
        <v>6566</v>
      </c>
      <c r="X14" s="50">
        <v>0</v>
      </c>
      <c r="Y14" s="50">
        <f t="shared" si="0"/>
        <v>6</v>
      </c>
    </row>
    <row r="15" spans="1:25" ht="12.75">
      <c r="A15" s="50">
        <v>11</v>
      </c>
      <c r="B15" s="50" t="str">
        <f>Ekipe!$A$3</f>
        <v>VERMA MUTA</v>
      </c>
      <c r="C15" s="50" t="str">
        <f>Ekipe!A86</f>
        <v>SEVER IGOR</v>
      </c>
      <c r="D15" s="50">
        <f>Ekipe!B86</f>
        <v>529</v>
      </c>
      <c r="E15" s="50">
        <f>Ekipe!C86</f>
        <v>564</v>
      </c>
      <c r="F15" s="50">
        <f>Ekipe!D86</f>
        <v>572</v>
      </c>
      <c r="G15" s="50">
        <f>Ekipe!E86</f>
        <v>0</v>
      </c>
      <c r="H15" s="50">
        <f>Ekipe!F86</f>
        <v>524</v>
      </c>
      <c r="I15" s="50">
        <f>Ekipe!G86</f>
        <v>542</v>
      </c>
      <c r="J15" s="50">
        <f>Ekipe!H86</f>
        <v>548</v>
      </c>
      <c r="K15" s="50">
        <f>Ekipe!I86</f>
        <v>542</v>
      </c>
      <c r="L15" s="50">
        <v>0</v>
      </c>
      <c r="M15" s="50">
        <v>0</v>
      </c>
      <c r="N15" s="50">
        <f>Ekipe!L86</f>
        <v>523</v>
      </c>
      <c r="O15" s="50">
        <f>Ekipe!M86</f>
        <v>587</v>
      </c>
      <c r="P15" s="50">
        <f>Ekipe!N86</f>
        <v>0</v>
      </c>
      <c r="Q15" s="50">
        <v>0</v>
      </c>
      <c r="R15" s="50">
        <f>Ekipe!P86</f>
        <v>533</v>
      </c>
      <c r="S15" s="50">
        <f>Ekipe!Q86</f>
        <v>532</v>
      </c>
      <c r="T15" s="50">
        <v>0</v>
      </c>
      <c r="U15" s="50">
        <f>Ekipe!S86</f>
        <v>551</v>
      </c>
      <c r="V15" s="107">
        <f>IF(ISERR(W15/($E$2-Y15)),0,W15/($E$2-Y15))</f>
        <v>545.5833333333334</v>
      </c>
      <c r="W15" s="50">
        <f>SUM(D15:U15)</f>
        <v>6547</v>
      </c>
      <c r="X15" s="50">
        <v>0</v>
      </c>
      <c r="Y15" s="50">
        <f t="shared" si="0"/>
        <v>6</v>
      </c>
    </row>
    <row r="16" spans="1:25" ht="12.75">
      <c r="A16" s="50">
        <v>12</v>
      </c>
      <c r="B16" s="134" t="s">
        <v>141</v>
      </c>
      <c r="C16" s="50" t="str">
        <f>Ekipe!A125</f>
        <v>GREBENC MIHA</v>
      </c>
      <c r="D16" s="50">
        <f>Ekipe!B125</f>
        <v>537</v>
      </c>
      <c r="E16" s="50">
        <f>Ekipe!C125</f>
        <v>0</v>
      </c>
      <c r="F16" s="50">
        <v>0</v>
      </c>
      <c r="G16" s="50">
        <f>Ekipe!E125</f>
        <v>561</v>
      </c>
      <c r="H16" s="50">
        <f>Ekipe!F125</f>
        <v>518</v>
      </c>
      <c r="I16" s="50">
        <f>Ekipe!G125</f>
        <v>555</v>
      </c>
      <c r="J16" s="50">
        <f>Ekipe!H125</f>
        <v>520</v>
      </c>
      <c r="K16" s="50">
        <f>Ekipe!I125</f>
        <v>551</v>
      </c>
      <c r="L16" s="50">
        <v>0</v>
      </c>
      <c r="M16" s="50">
        <v>0</v>
      </c>
      <c r="N16" s="50">
        <f>Ekipe!L125</f>
        <v>0</v>
      </c>
      <c r="O16" s="50">
        <f>Ekipe!M125</f>
        <v>558</v>
      </c>
      <c r="P16" s="50">
        <f>Ekipe!N125</f>
        <v>525</v>
      </c>
      <c r="Q16" s="50">
        <f>Ekipe!O125</f>
        <v>547</v>
      </c>
      <c r="R16" s="50">
        <f>Ekipe!P125</f>
        <v>559</v>
      </c>
      <c r="S16" s="50">
        <f>Ekipe!Q125</f>
        <v>554</v>
      </c>
      <c r="T16" s="50">
        <f>Ekipe!R125</f>
        <v>557</v>
      </c>
      <c r="U16" s="50">
        <v>0</v>
      </c>
      <c r="V16" s="107">
        <f>IF(ISERR(W16/($E$2-Y16)),0,W16/($E$2-Y16))</f>
        <v>545.1666666666666</v>
      </c>
      <c r="W16" s="50">
        <f>SUM(D16:U16)</f>
        <v>6542</v>
      </c>
      <c r="X16" s="50">
        <v>0</v>
      </c>
      <c r="Y16" s="50">
        <f t="shared" si="0"/>
        <v>6</v>
      </c>
    </row>
    <row r="17" spans="1:25" ht="12.75">
      <c r="A17" s="50">
        <v>13</v>
      </c>
      <c r="B17" s="134" t="s">
        <v>80</v>
      </c>
      <c r="C17" s="50" t="str">
        <f>Ekipe!A192</f>
        <v>PASTERK DOMEN</v>
      </c>
      <c r="D17" s="50">
        <f>Ekipe!B192</f>
        <v>0</v>
      </c>
      <c r="E17" s="50">
        <f>Ekipe!C192</f>
        <v>528</v>
      </c>
      <c r="F17" s="50">
        <f>Ekipe!D192</f>
        <v>520</v>
      </c>
      <c r="G17" s="50">
        <f>Ekipe!E192</f>
        <v>534</v>
      </c>
      <c r="H17" s="50">
        <f>Ekipe!F192</f>
        <v>553</v>
      </c>
      <c r="I17" s="50">
        <v>0</v>
      </c>
      <c r="J17" s="50">
        <f>Ekipe!H192</f>
        <v>538</v>
      </c>
      <c r="K17" s="50">
        <f>Ekipe!I192</f>
        <v>572</v>
      </c>
      <c r="L17" s="50">
        <v>0</v>
      </c>
      <c r="M17" s="50">
        <f>Ekipe!K192</f>
        <v>0</v>
      </c>
      <c r="N17" s="50">
        <f>Ekipe!L192</f>
        <v>540</v>
      </c>
      <c r="O17" s="50">
        <v>0</v>
      </c>
      <c r="P17" s="50">
        <f>Ekipe!N192</f>
        <v>542</v>
      </c>
      <c r="Q17" s="50">
        <f>Ekipe!O192</f>
        <v>532</v>
      </c>
      <c r="R17" s="50">
        <v>0</v>
      </c>
      <c r="S17" s="50">
        <f>Ekipe!Q192</f>
        <v>565</v>
      </c>
      <c r="T17" s="50">
        <f>Ekipe!R192</f>
        <v>554</v>
      </c>
      <c r="U17" s="50">
        <f>Ekipe!S192</f>
        <v>548</v>
      </c>
      <c r="V17" s="107">
        <f>IF(ISERR(W17/($E$2-Y17)),0,W17/($E$2-Y17))</f>
        <v>543.8333333333334</v>
      </c>
      <c r="W17" s="50">
        <f>SUM(D17:U17)</f>
        <v>6526</v>
      </c>
      <c r="X17" s="50">
        <v>0</v>
      </c>
      <c r="Y17" s="50">
        <f t="shared" si="0"/>
        <v>6</v>
      </c>
    </row>
    <row r="18" spans="1:25" ht="12.75">
      <c r="A18" s="50">
        <v>14</v>
      </c>
      <c r="B18" s="50" t="str">
        <f>Ekipe!$A$2</f>
        <v>REMOPLAST</v>
      </c>
      <c r="C18" s="50" t="str">
        <f>Ekipe!A76</f>
        <v>TOPLER BRANKO</v>
      </c>
      <c r="D18" s="50">
        <f>Ekipe!B76</f>
        <v>524</v>
      </c>
      <c r="E18" s="50">
        <v>0</v>
      </c>
      <c r="F18" s="50">
        <f>Ekipe!D76</f>
        <v>515</v>
      </c>
      <c r="G18" s="50">
        <f>Ekipe!E76</f>
        <v>562</v>
      </c>
      <c r="H18" s="50">
        <v>0</v>
      </c>
      <c r="I18" s="50">
        <f>Ekipe!G76</f>
        <v>0</v>
      </c>
      <c r="J18" s="50">
        <f>Ekipe!H76</f>
        <v>507</v>
      </c>
      <c r="K18" s="50">
        <f>Ekipe!I76</f>
        <v>533</v>
      </c>
      <c r="L18" s="50">
        <f>Ekipe!J76</f>
        <v>0</v>
      </c>
      <c r="M18" s="50">
        <f>Ekipe!K76</f>
        <v>545</v>
      </c>
      <c r="N18" s="50">
        <f>Ekipe!L76</f>
        <v>546</v>
      </c>
      <c r="O18" s="50">
        <f>Ekipe!M76</f>
        <v>606</v>
      </c>
      <c r="P18" s="50">
        <f>Ekipe!N76</f>
        <v>511</v>
      </c>
      <c r="Q18" s="50">
        <f>Ekipe!O76</f>
        <v>554</v>
      </c>
      <c r="R18" s="50">
        <f>Ekipe!P76</f>
        <v>578</v>
      </c>
      <c r="S18" s="50">
        <f>Ekipe!Q76</f>
        <v>544</v>
      </c>
      <c r="T18" s="50">
        <f>Ekipe!R76</f>
        <v>0</v>
      </c>
      <c r="U18" s="50">
        <f>Ekipe!S76</f>
        <v>0</v>
      </c>
      <c r="V18" s="107">
        <f>IF(ISERR(W18/($E$2-Y18)),0,W18/($E$2-Y18))</f>
        <v>543.75</v>
      </c>
      <c r="W18" s="50">
        <f>SUM(D18:U18)</f>
        <v>6525</v>
      </c>
      <c r="X18" s="50">
        <v>2</v>
      </c>
      <c r="Y18" s="50">
        <f t="shared" si="0"/>
        <v>6</v>
      </c>
    </row>
    <row r="19" spans="1:25" ht="12.75">
      <c r="A19" s="50">
        <v>15</v>
      </c>
      <c r="B19" s="50" t="s">
        <v>81</v>
      </c>
      <c r="C19" s="50" t="str">
        <f>Ekipe!A163</f>
        <v>HELBINK IVAN</v>
      </c>
      <c r="D19" s="50">
        <f>Ekipe!B163</f>
        <v>522</v>
      </c>
      <c r="E19" s="50">
        <v>0</v>
      </c>
      <c r="F19" s="50">
        <f>Ekipe!D163</f>
        <v>0</v>
      </c>
      <c r="G19" s="50">
        <f>Ekipe!E163</f>
        <v>523</v>
      </c>
      <c r="H19" s="50">
        <v>0</v>
      </c>
      <c r="I19" s="50">
        <f>Ekipe!G163</f>
        <v>560</v>
      </c>
      <c r="J19" s="50">
        <f>Ekipe!H163</f>
        <v>562</v>
      </c>
      <c r="K19" s="50">
        <f>Ekipe!I163</f>
        <v>556</v>
      </c>
      <c r="L19" s="50">
        <f>Ekipe!J163</f>
        <v>543</v>
      </c>
      <c r="M19" s="50">
        <v>0</v>
      </c>
      <c r="N19" s="50">
        <v>0</v>
      </c>
      <c r="O19" s="50">
        <f>Ekipe!M163</f>
        <v>0</v>
      </c>
      <c r="P19" s="50">
        <f>Ekipe!N163</f>
        <v>527</v>
      </c>
      <c r="Q19" s="50">
        <f>Ekipe!O163</f>
        <v>533</v>
      </c>
      <c r="R19" s="50">
        <f>Ekipe!P163</f>
        <v>538</v>
      </c>
      <c r="S19" s="50">
        <f>Ekipe!Q163</f>
        <v>558</v>
      </c>
      <c r="T19" s="50">
        <f>Ekipe!R163</f>
        <v>559</v>
      </c>
      <c r="U19" s="50">
        <f>Ekipe!S163</f>
        <v>538</v>
      </c>
      <c r="V19" s="107">
        <f>IF(ISERR(W19/($E$2-Y19)),0,W19/($E$2-Y19))</f>
        <v>543.25</v>
      </c>
      <c r="W19" s="50">
        <f>SUM(D19:U19)</f>
        <v>6519</v>
      </c>
      <c r="X19" s="50">
        <v>0</v>
      </c>
      <c r="Y19" s="50">
        <f t="shared" si="0"/>
        <v>6</v>
      </c>
    </row>
    <row r="20" spans="1:25" ht="12.75">
      <c r="A20" s="50">
        <v>16</v>
      </c>
      <c r="B20" s="50" t="str">
        <f>Ekipe!$A$2</f>
        <v>REMOPLAST</v>
      </c>
      <c r="C20" s="50" t="str">
        <f>Ekipe!A67</f>
        <v>ŠAUPERL VLADO</v>
      </c>
      <c r="D20" s="50">
        <v>0</v>
      </c>
      <c r="E20" s="50">
        <f>Ekipe!C67</f>
        <v>0</v>
      </c>
      <c r="F20" s="50">
        <f>Ekipe!D67</f>
        <v>567</v>
      </c>
      <c r="G20" s="50">
        <f>Ekipe!E67</f>
        <v>522</v>
      </c>
      <c r="H20" s="50">
        <f>Ekipe!F67</f>
        <v>530</v>
      </c>
      <c r="I20" s="50">
        <f>Ekipe!G67</f>
        <v>543</v>
      </c>
      <c r="J20" s="50">
        <v>0</v>
      </c>
      <c r="K20" s="50">
        <f>Ekipe!I67</f>
        <v>587</v>
      </c>
      <c r="L20" s="50">
        <f>Ekipe!J67</f>
        <v>0</v>
      </c>
      <c r="M20" s="50">
        <f>Ekipe!K67</f>
        <v>567</v>
      </c>
      <c r="N20" s="50">
        <v>0</v>
      </c>
      <c r="O20" s="50">
        <f>Ekipe!M67</f>
        <v>511</v>
      </c>
      <c r="P20" s="50">
        <f>Ekipe!N67</f>
        <v>533</v>
      </c>
      <c r="Q20" s="50">
        <f>Ekipe!O67</f>
        <v>510</v>
      </c>
      <c r="R20" s="50">
        <f>Ekipe!P67</f>
        <v>514</v>
      </c>
      <c r="S20" s="50">
        <f>Ekipe!Q67</f>
        <v>513</v>
      </c>
      <c r="T20" s="50">
        <f>Ekipe!R67</f>
        <v>559</v>
      </c>
      <c r="U20" s="50">
        <f>Ekipe!S67</f>
        <v>0</v>
      </c>
      <c r="V20" s="107">
        <f>IF(ISERR(W20/($E$2-Y20)),0,W20/($E$2-Y20))</f>
        <v>538</v>
      </c>
      <c r="W20" s="50">
        <f>SUM(D20:U20)</f>
        <v>6456</v>
      </c>
      <c r="X20" s="50">
        <v>1</v>
      </c>
      <c r="Y20" s="50">
        <f t="shared" si="0"/>
        <v>6</v>
      </c>
    </row>
    <row r="21" spans="1:25" ht="12.75">
      <c r="A21" s="50">
        <v>17</v>
      </c>
      <c r="B21" s="50" t="s">
        <v>81</v>
      </c>
      <c r="C21" s="50" t="str">
        <f>Ekipe!A154</f>
        <v>VASILJEVIČ MIRAN</v>
      </c>
      <c r="D21" s="50">
        <f>Ekipe!B154</f>
        <v>540</v>
      </c>
      <c r="E21" s="50">
        <f>Ekipe!C154</f>
        <v>508</v>
      </c>
      <c r="F21" s="50">
        <f>Ekipe!D154</f>
        <v>0</v>
      </c>
      <c r="G21" s="50">
        <f>Ekipe!E154</f>
        <v>528</v>
      </c>
      <c r="H21" s="50">
        <f>Ekipe!F154</f>
        <v>0</v>
      </c>
      <c r="I21" s="50">
        <f>Ekipe!G154</f>
        <v>0</v>
      </c>
      <c r="J21" s="50">
        <f>Ekipe!H154</f>
        <v>532</v>
      </c>
      <c r="K21" s="50">
        <f>Ekipe!I154</f>
        <v>549</v>
      </c>
      <c r="L21" s="50">
        <f>Ekipe!J154</f>
        <v>0</v>
      </c>
      <c r="M21" s="50">
        <f>Ekipe!K154</f>
        <v>527</v>
      </c>
      <c r="N21" s="50">
        <f>Ekipe!L154</f>
        <v>539</v>
      </c>
      <c r="O21" s="50">
        <f>Ekipe!M154</f>
        <v>0</v>
      </c>
      <c r="P21" s="50">
        <f>Ekipe!N154</f>
        <v>543</v>
      </c>
      <c r="Q21" s="50">
        <v>0</v>
      </c>
      <c r="R21" s="50">
        <f>Ekipe!P154</f>
        <v>576</v>
      </c>
      <c r="S21" s="50">
        <f>Ekipe!Q154</f>
        <v>526</v>
      </c>
      <c r="T21" s="50">
        <f>Ekipe!R154</f>
        <v>505</v>
      </c>
      <c r="U21" s="50">
        <f>Ekipe!S154</f>
        <v>570</v>
      </c>
      <c r="V21" s="107">
        <f>IF(ISERR(W21/($E$2-Y21)),0,W21/($E$2-Y21))</f>
        <v>536.9166666666666</v>
      </c>
      <c r="W21" s="50">
        <f>SUM(D21:U21)</f>
        <v>6443</v>
      </c>
      <c r="X21" s="50">
        <v>3</v>
      </c>
      <c r="Y21" s="50">
        <f t="shared" si="0"/>
        <v>6</v>
      </c>
    </row>
    <row r="22" spans="1:25" ht="12.75">
      <c r="A22" s="50">
        <v>18</v>
      </c>
      <c r="B22" s="134" t="s">
        <v>143</v>
      </c>
      <c r="C22" s="50" t="str">
        <f>Ekipe!A173</f>
        <v>VERČKO MAKS</v>
      </c>
      <c r="D22" s="50">
        <f>Ekipe!B173</f>
        <v>0</v>
      </c>
      <c r="E22" s="50">
        <f>Ekipe!C173</f>
        <v>527</v>
      </c>
      <c r="F22" s="50">
        <f>Ekipe!D173</f>
        <v>0</v>
      </c>
      <c r="G22" s="50">
        <f>Ekipe!E173</f>
        <v>520</v>
      </c>
      <c r="H22" s="50">
        <f>Ekipe!F173</f>
        <v>578</v>
      </c>
      <c r="I22" s="50">
        <f>Ekipe!G173</f>
        <v>515</v>
      </c>
      <c r="J22" s="50">
        <f>Ekipe!H173</f>
        <v>0</v>
      </c>
      <c r="K22" s="50">
        <f>Ekipe!I173</f>
        <v>495</v>
      </c>
      <c r="L22" s="50">
        <v>0</v>
      </c>
      <c r="M22" s="50">
        <f>Ekipe!K173</f>
        <v>570</v>
      </c>
      <c r="N22" s="50">
        <f>Ekipe!L173</f>
        <v>500</v>
      </c>
      <c r="O22" s="50">
        <f>Ekipe!M173</f>
        <v>539</v>
      </c>
      <c r="P22" s="50">
        <f>Ekipe!N173</f>
        <v>525</v>
      </c>
      <c r="Q22" s="50">
        <v>0</v>
      </c>
      <c r="R22" s="50">
        <f>Ekipe!P173</f>
        <v>541</v>
      </c>
      <c r="S22" s="50">
        <f>Ekipe!Q173</f>
        <v>0</v>
      </c>
      <c r="T22" s="50">
        <f>Ekipe!R173</f>
        <v>532</v>
      </c>
      <c r="U22" s="50">
        <f>Ekipe!S173</f>
        <v>531</v>
      </c>
      <c r="V22" s="107">
        <f>IF(ISERR(W22/($E$2-Y22)),0,W22/($E$2-Y22))</f>
        <v>531.0833333333334</v>
      </c>
      <c r="W22" s="50">
        <f>SUM(D22:U22)</f>
        <v>6373</v>
      </c>
      <c r="X22" s="50">
        <v>2</v>
      </c>
      <c r="Y22" s="50">
        <f t="shared" si="0"/>
        <v>6</v>
      </c>
    </row>
    <row r="23" spans="1:25" ht="12.75">
      <c r="A23" s="50">
        <v>19</v>
      </c>
      <c r="B23" s="134" t="s">
        <v>143</v>
      </c>
      <c r="C23" s="50" t="str">
        <f>Ekipe!A172</f>
        <v>PINTER BRANKO</v>
      </c>
      <c r="D23" s="50">
        <v>0</v>
      </c>
      <c r="E23" s="50">
        <f>Ekipe!C172</f>
        <v>513</v>
      </c>
      <c r="F23" s="50">
        <f>Ekipe!D172</f>
        <v>552</v>
      </c>
      <c r="G23" s="50">
        <f>Ekipe!E172</f>
        <v>509</v>
      </c>
      <c r="H23" s="50">
        <f>Ekipe!F172</f>
        <v>516</v>
      </c>
      <c r="I23" s="50">
        <v>0</v>
      </c>
      <c r="J23" s="50">
        <f>Ekipe!H172</f>
        <v>0</v>
      </c>
      <c r="K23" s="50">
        <f>Ekipe!I172</f>
        <v>552</v>
      </c>
      <c r="L23" s="50">
        <f>Ekipe!J172</f>
        <v>503</v>
      </c>
      <c r="M23" s="50">
        <f>Ekipe!K172</f>
        <v>526</v>
      </c>
      <c r="N23" s="50">
        <v>0</v>
      </c>
      <c r="O23" s="50">
        <f>Ekipe!M172</f>
        <v>553</v>
      </c>
      <c r="P23" s="50">
        <f>Ekipe!N172</f>
        <v>506</v>
      </c>
      <c r="Q23" s="50">
        <f>Ekipe!O172</f>
        <v>549</v>
      </c>
      <c r="R23" s="50">
        <f>Ekipe!P172</f>
        <v>542</v>
      </c>
      <c r="S23" s="50">
        <f>Ekipe!Q172</f>
        <v>0</v>
      </c>
      <c r="T23" s="50">
        <f>Ekipe!R172</f>
        <v>508</v>
      </c>
      <c r="U23" s="50">
        <v>0</v>
      </c>
      <c r="V23" s="107">
        <f>IF(ISERR(W23/($E$2-Y23)),0,W23/($E$2-Y23))</f>
        <v>527.4166666666666</v>
      </c>
      <c r="W23" s="50">
        <f>SUM(D23:U23)</f>
        <v>6329</v>
      </c>
      <c r="X23" s="50">
        <v>0</v>
      </c>
      <c r="Y23" s="50">
        <f t="shared" si="0"/>
        <v>6</v>
      </c>
    </row>
    <row r="24" spans="1:25" ht="12.75">
      <c r="A24" s="50">
        <v>20</v>
      </c>
      <c r="B24" s="50" t="s">
        <v>81</v>
      </c>
      <c r="C24" s="50" t="str">
        <f>Ekipe!A158</f>
        <v>VERDINEK MIRAN</v>
      </c>
      <c r="D24" s="50">
        <f>Ekipe!B158</f>
        <v>572</v>
      </c>
      <c r="E24" s="50">
        <v>0</v>
      </c>
      <c r="F24" s="50">
        <f>Ekipe!D158</f>
        <v>0</v>
      </c>
      <c r="G24" s="50">
        <f>Ekipe!E158</f>
        <v>0</v>
      </c>
      <c r="H24" s="50">
        <f>Ekipe!F158</f>
        <v>556</v>
      </c>
      <c r="I24" s="50">
        <f>Ekipe!G158</f>
        <v>528</v>
      </c>
      <c r="J24" s="50">
        <f>Ekipe!H158</f>
        <v>532</v>
      </c>
      <c r="K24" s="50">
        <f>Ekipe!I158</f>
        <v>493</v>
      </c>
      <c r="L24" s="50">
        <f>Ekipe!J158</f>
        <v>537</v>
      </c>
      <c r="M24" s="50">
        <f>Ekipe!K158</f>
        <v>503</v>
      </c>
      <c r="N24" s="50">
        <f>Ekipe!L158</f>
        <v>521</v>
      </c>
      <c r="O24" s="50">
        <f>Ekipe!M158</f>
        <v>0</v>
      </c>
      <c r="P24" s="50">
        <f>Ekipe!N158</f>
        <v>519</v>
      </c>
      <c r="Q24" s="50">
        <v>0</v>
      </c>
      <c r="R24" s="50">
        <f>Ekipe!P158</f>
        <v>509</v>
      </c>
      <c r="S24" s="50">
        <v>0</v>
      </c>
      <c r="T24" s="50">
        <f>Ekipe!R158</f>
        <v>510</v>
      </c>
      <c r="U24" s="50">
        <f>Ekipe!S158</f>
        <v>549</v>
      </c>
      <c r="V24" s="107">
        <f>IF(ISERR(W24/($E$2-Y24)),0,W24/($E$2-Y24))</f>
        <v>527.4166666666666</v>
      </c>
      <c r="W24" s="50">
        <f>SUM(D24:U24)</f>
        <v>6329</v>
      </c>
      <c r="X24" s="50">
        <v>1</v>
      </c>
      <c r="Y24" s="50">
        <f t="shared" si="0"/>
        <v>6</v>
      </c>
    </row>
    <row r="25" spans="1:25" ht="12.75">
      <c r="A25" s="50">
        <v>21</v>
      </c>
      <c r="B25" s="50" t="s">
        <v>140</v>
      </c>
      <c r="C25" s="50" t="str">
        <f>Ekipe!A106</f>
        <v>PRAPER METOD</v>
      </c>
      <c r="D25" s="50">
        <v>0</v>
      </c>
      <c r="E25" s="50">
        <v>0</v>
      </c>
      <c r="F25" s="50">
        <f>Ekipe!D106</f>
        <v>529</v>
      </c>
      <c r="G25" s="50">
        <f>Ekipe!E106</f>
        <v>524</v>
      </c>
      <c r="H25" s="50">
        <f>Ekipe!F106</f>
        <v>540</v>
      </c>
      <c r="I25" s="50">
        <f>Ekipe!G106</f>
        <v>0</v>
      </c>
      <c r="J25" s="50">
        <v>0</v>
      </c>
      <c r="K25" s="50">
        <f>Ekipe!I106</f>
        <v>541</v>
      </c>
      <c r="L25" s="50">
        <f>Ekipe!J106</f>
        <v>516</v>
      </c>
      <c r="M25" s="50">
        <f>Ekipe!K106</f>
        <v>540</v>
      </c>
      <c r="N25" s="50">
        <f>Ekipe!L106</f>
        <v>516</v>
      </c>
      <c r="O25" s="50">
        <f>Ekipe!M106</f>
        <v>519</v>
      </c>
      <c r="P25" s="50">
        <v>0</v>
      </c>
      <c r="Q25" s="50">
        <f>Ekipe!O106</f>
        <v>536</v>
      </c>
      <c r="R25" s="50">
        <f>Ekipe!P106</f>
        <v>0</v>
      </c>
      <c r="S25" s="50">
        <f>Ekipe!Q106</f>
        <v>521</v>
      </c>
      <c r="T25" s="50">
        <f>Ekipe!R106</f>
        <v>525</v>
      </c>
      <c r="U25" s="50">
        <f>Ekipe!S106</f>
        <v>520</v>
      </c>
      <c r="V25" s="107">
        <f>IF(ISERR(W25/($E$2-Y25)),0,W25/($E$2-Y25))</f>
        <v>527.25</v>
      </c>
      <c r="W25" s="50">
        <f>SUM(D25:U25)</f>
        <v>6327</v>
      </c>
      <c r="X25" s="50">
        <v>0</v>
      </c>
      <c r="Y25" s="50">
        <f t="shared" si="0"/>
        <v>6</v>
      </c>
    </row>
    <row r="26" spans="1:25" ht="12.75">
      <c r="A26" s="50">
        <v>22</v>
      </c>
      <c r="B26" s="134" t="s">
        <v>141</v>
      </c>
      <c r="C26" s="50" t="str">
        <f>Ekipe!A123</f>
        <v>HOLCMAN TOMI</v>
      </c>
      <c r="D26" s="50">
        <v>0</v>
      </c>
      <c r="E26" s="50">
        <f>Ekipe!C123</f>
        <v>0</v>
      </c>
      <c r="F26" s="50">
        <f>Ekipe!D123</f>
        <v>508</v>
      </c>
      <c r="G26" s="50">
        <f>Ekipe!E123</f>
        <v>553</v>
      </c>
      <c r="H26" s="50">
        <f>Ekipe!F123</f>
        <v>517</v>
      </c>
      <c r="I26" s="50">
        <f>Ekipe!G123</f>
        <v>539</v>
      </c>
      <c r="J26" s="50">
        <f>Ekipe!H123</f>
        <v>536</v>
      </c>
      <c r="K26" s="50">
        <v>0</v>
      </c>
      <c r="L26" s="50">
        <f>Ekipe!J123</f>
        <v>521</v>
      </c>
      <c r="M26" s="50">
        <f>Ekipe!K123</f>
        <v>529</v>
      </c>
      <c r="N26" s="50">
        <f>Ekipe!L123</f>
        <v>0</v>
      </c>
      <c r="O26" s="50">
        <v>0</v>
      </c>
      <c r="P26" s="50">
        <f>Ekipe!N123</f>
        <v>556</v>
      </c>
      <c r="Q26" s="50">
        <f>Ekipe!O123</f>
        <v>513</v>
      </c>
      <c r="R26" s="50">
        <f>Ekipe!P123</f>
        <v>518</v>
      </c>
      <c r="S26" s="50">
        <f>Ekipe!Q123</f>
        <v>508</v>
      </c>
      <c r="T26" s="50">
        <v>0</v>
      </c>
      <c r="U26" s="50">
        <f>Ekipe!S123</f>
        <v>514</v>
      </c>
      <c r="V26" s="107">
        <f>IF(ISERR(W26/($E$2-Y26)),0,W26/($E$2-Y26))</f>
        <v>526</v>
      </c>
      <c r="W26" s="50">
        <f>SUM(D26:U26)</f>
        <v>6312</v>
      </c>
      <c r="X26" s="50">
        <v>0</v>
      </c>
      <c r="Y26" s="50">
        <f t="shared" si="0"/>
        <v>6</v>
      </c>
    </row>
    <row r="27" spans="1:25" ht="12.75">
      <c r="A27" s="50">
        <v>23</v>
      </c>
      <c r="B27" s="50" t="str">
        <f>Ekipe!$A$3</f>
        <v>VERMA MUTA</v>
      </c>
      <c r="C27" s="50" t="str">
        <f>Ekipe!A84</f>
        <v>SLODEJ JAKOB</v>
      </c>
      <c r="D27" s="50">
        <f>Ekipe!B84</f>
        <v>499</v>
      </c>
      <c r="E27" s="50">
        <f>Ekipe!C84</f>
        <v>500</v>
      </c>
      <c r="F27" s="50">
        <f>Ekipe!D84</f>
        <v>530</v>
      </c>
      <c r="G27" s="50">
        <f>Ekipe!E84</f>
        <v>0</v>
      </c>
      <c r="H27" s="50">
        <v>0</v>
      </c>
      <c r="I27" s="50">
        <f>Ekipe!G84</f>
        <v>0</v>
      </c>
      <c r="J27" s="50">
        <v>0</v>
      </c>
      <c r="K27" s="50">
        <f>Ekipe!I84</f>
        <v>543</v>
      </c>
      <c r="L27" s="50">
        <f>Ekipe!J84</f>
        <v>0</v>
      </c>
      <c r="M27" s="50">
        <f>Ekipe!K84</f>
        <v>549</v>
      </c>
      <c r="N27" s="50">
        <f>Ekipe!L84</f>
        <v>483</v>
      </c>
      <c r="O27" s="50">
        <f>Ekipe!M84</f>
        <v>523</v>
      </c>
      <c r="P27" s="50">
        <f>Ekipe!N84</f>
        <v>0</v>
      </c>
      <c r="Q27" s="50">
        <f>Ekipe!O84</f>
        <v>568</v>
      </c>
      <c r="R27" s="50">
        <f>Ekipe!P84</f>
        <v>518</v>
      </c>
      <c r="S27" s="50">
        <f>Ekipe!Q84</f>
        <v>545</v>
      </c>
      <c r="T27" s="50">
        <f>Ekipe!R84</f>
        <v>508</v>
      </c>
      <c r="U27" s="50">
        <f>Ekipe!S84</f>
        <v>528</v>
      </c>
      <c r="V27" s="107">
        <f>IF(ISERR(W27/($E$2-Y27)),0,W27/($E$2-Y27))</f>
        <v>524.5</v>
      </c>
      <c r="W27" s="50">
        <f>SUM(D27:U27)</f>
        <v>6294</v>
      </c>
      <c r="X27" s="50">
        <v>3</v>
      </c>
      <c r="Y27" s="50">
        <f t="shared" si="0"/>
        <v>6</v>
      </c>
    </row>
    <row r="28" spans="1:25" ht="12.75">
      <c r="A28" s="50">
        <v>24</v>
      </c>
      <c r="B28" s="50" t="s">
        <v>140</v>
      </c>
      <c r="C28" s="50" t="str">
        <f>Ekipe!A104</f>
        <v>FERK PETER</v>
      </c>
      <c r="D28" s="50">
        <f>Ekipe!B104</f>
        <v>0</v>
      </c>
      <c r="E28" s="50">
        <f>Ekipe!C104</f>
        <v>517</v>
      </c>
      <c r="F28" s="50">
        <v>0</v>
      </c>
      <c r="G28" s="50">
        <f>Ekipe!E104</f>
        <v>541</v>
      </c>
      <c r="H28" s="50">
        <f>Ekipe!F104</f>
        <v>505</v>
      </c>
      <c r="I28" s="50">
        <f>Ekipe!G104</f>
        <v>0</v>
      </c>
      <c r="J28" s="50">
        <f>Ekipe!H104</f>
        <v>530</v>
      </c>
      <c r="K28" s="50">
        <f>Ekipe!I104</f>
        <v>538</v>
      </c>
      <c r="L28" s="50">
        <f>Ekipe!J104</f>
        <v>539</v>
      </c>
      <c r="M28" s="50">
        <f>Ekipe!K104</f>
        <v>524</v>
      </c>
      <c r="N28" s="50">
        <f>Ekipe!L104</f>
        <v>539</v>
      </c>
      <c r="O28" s="50">
        <f>Ekipe!M104</f>
        <v>524</v>
      </c>
      <c r="P28" s="50">
        <v>0</v>
      </c>
      <c r="Q28" s="50">
        <f>Ekipe!O104</f>
        <v>494</v>
      </c>
      <c r="R28" s="50">
        <f>Ekipe!P104</f>
        <v>0</v>
      </c>
      <c r="S28" s="50">
        <v>0</v>
      </c>
      <c r="T28" s="50">
        <f>Ekipe!R104</f>
        <v>519</v>
      </c>
      <c r="U28" s="50">
        <f>Ekipe!S104</f>
        <v>518</v>
      </c>
      <c r="V28" s="107">
        <f>IF(ISERR(W28/($E$2-Y28)),0,W28/($E$2-Y28))</f>
        <v>524</v>
      </c>
      <c r="W28" s="50">
        <f>SUM(D28:U28)</f>
        <v>6288</v>
      </c>
      <c r="X28" s="50">
        <v>1</v>
      </c>
      <c r="Y28" s="50">
        <f t="shared" si="0"/>
        <v>6</v>
      </c>
    </row>
    <row r="29" spans="1:25" ht="12.75">
      <c r="A29" s="50">
        <v>25</v>
      </c>
      <c r="B29" s="134" t="s">
        <v>143</v>
      </c>
      <c r="C29" s="50" t="str">
        <f>Ekipe!A175</f>
        <v>BEZGOVŠEK ROBI</v>
      </c>
      <c r="D29" s="50">
        <f>Ekipe!B175</f>
        <v>522</v>
      </c>
      <c r="E29" s="50">
        <f>Ekipe!C175</f>
        <v>553</v>
      </c>
      <c r="F29" s="50">
        <f>Ekipe!D175</f>
        <v>532</v>
      </c>
      <c r="G29" s="50">
        <v>0</v>
      </c>
      <c r="H29" s="50">
        <f>Ekipe!F175</f>
        <v>515</v>
      </c>
      <c r="I29" s="50">
        <f>Ekipe!G175</f>
        <v>561</v>
      </c>
      <c r="J29" s="50">
        <f>Ekipe!H175</f>
        <v>0</v>
      </c>
      <c r="K29" s="50">
        <f>Ekipe!I175</f>
        <v>518</v>
      </c>
      <c r="L29" s="50">
        <v>0</v>
      </c>
      <c r="M29" s="50">
        <f>Ekipe!K175</f>
        <v>512</v>
      </c>
      <c r="N29" s="50">
        <f>Ekipe!L175</f>
        <v>526</v>
      </c>
      <c r="O29" s="50">
        <f>Ekipe!M175</f>
        <v>499</v>
      </c>
      <c r="P29" s="50">
        <f>Ekipe!N175</f>
        <v>499</v>
      </c>
      <c r="Q29" s="50">
        <f>Ekipe!O175</f>
        <v>548</v>
      </c>
      <c r="R29" s="50">
        <v>0</v>
      </c>
      <c r="S29" s="50">
        <f>Ekipe!Q175</f>
        <v>0</v>
      </c>
      <c r="T29" s="50">
        <v>0</v>
      </c>
      <c r="U29" s="50">
        <f>Ekipe!S175</f>
        <v>503</v>
      </c>
      <c r="V29" s="107">
        <f>IF(ISERR(W29/($E$2-Y29)),0,W29/($E$2-Y29))</f>
        <v>524</v>
      </c>
      <c r="W29" s="50">
        <f>SUM(D29:U29)</f>
        <v>6288</v>
      </c>
      <c r="X29" s="50">
        <v>0</v>
      </c>
      <c r="Y29" s="50">
        <f t="shared" si="0"/>
        <v>6</v>
      </c>
    </row>
    <row r="30" spans="1:25" ht="12.75">
      <c r="A30" s="50">
        <v>26</v>
      </c>
      <c r="B30" s="134" t="s">
        <v>179</v>
      </c>
      <c r="C30" s="50" t="str">
        <f>Ekipe!A212</f>
        <v>GROS ROBI</v>
      </c>
      <c r="D30" s="50">
        <f>Ekipe!B212</f>
        <v>530</v>
      </c>
      <c r="E30" s="50">
        <f>Ekipe!C212</f>
        <v>522</v>
      </c>
      <c r="F30" s="50">
        <v>0</v>
      </c>
      <c r="G30" s="50">
        <f>Ekipe!E212</f>
        <v>504</v>
      </c>
      <c r="H30" s="50">
        <f>Ekipe!F212</f>
        <v>0</v>
      </c>
      <c r="I30" s="50">
        <f>Ekipe!G212</f>
        <v>0</v>
      </c>
      <c r="J30" s="50">
        <f>Ekipe!H212</f>
        <v>534</v>
      </c>
      <c r="K30" s="50">
        <f>Ekipe!I212</f>
        <v>511</v>
      </c>
      <c r="L30" s="50">
        <f>Ekipe!J212</f>
        <v>523</v>
      </c>
      <c r="M30" s="50">
        <f>Ekipe!K212</f>
        <v>504</v>
      </c>
      <c r="N30" s="50">
        <f>Ekipe!L212</f>
        <v>0</v>
      </c>
      <c r="O30" s="50">
        <f>Ekipe!M212</f>
        <v>486</v>
      </c>
      <c r="P30" s="50">
        <f>Ekipe!N212</f>
        <v>0</v>
      </c>
      <c r="Q30" s="50">
        <f>Ekipe!O212</f>
        <v>0</v>
      </c>
      <c r="R30" s="50">
        <f>Ekipe!P212</f>
        <v>535</v>
      </c>
      <c r="S30" s="50">
        <f>Ekipe!Q212</f>
        <v>531</v>
      </c>
      <c r="T30" s="50">
        <f>Ekipe!R212</f>
        <v>564</v>
      </c>
      <c r="U30" s="50">
        <f>Ekipe!S212</f>
        <v>532</v>
      </c>
      <c r="V30" s="107">
        <f>IF(ISERR(W30/($E$2-Y30)),0,W30/($E$2-Y30))</f>
        <v>523</v>
      </c>
      <c r="W30" s="50">
        <f>SUM(D30:U30)</f>
        <v>6276</v>
      </c>
      <c r="X30" s="50">
        <v>4</v>
      </c>
      <c r="Y30" s="50">
        <f t="shared" si="0"/>
        <v>6</v>
      </c>
    </row>
    <row r="31" spans="1:25" ht="12.75">
      <c r="A31" s="50">
        <v>27</v>
      </c>
      <c r="B31" s="50" t="s">
        <v>140</v>
      </c>
      <c r="C31" s="50" t="str">
        <f>Ekipe!A100</f>
        <v>JEZERŠEK PAVEL</v>
      </c>
      <c r="D31" s="50">
        <f>Ekipe!B100</f>
        <v>540</v>
      </c>
      <c r="E31" s="50">
        <f>Ekipe!C100</f>
        <v>524</v>
      </c>
      <c r="F31" s="50">
        <f>Ekipe!D100</f>
        <v>519</v>
      </c>
      <c r="G31" s="50">
        <v>0</v>
      </c>
      <c r="H31" s="50">
        <f>Ekipe!F100</f>
        <v>504</v>
      </c>
      <c r="I31" s="50">
        <f>Ekipe!G100</f>
        <v>0</v>
      </c>
      <c r="J31" s="50">
        <v>0</v>
      </c>
      <c r="K31" s="50">
        <f>Ekipe!I100</f>
        <v>514</v>
      </c>
      <c r="L31" s="50">
        <f>Ekipe!J100</f>
        <v>561</v>
      </c>
      <c r="M31" s="50">
        <v>0</v>
      </c>
      <c r="N31" s="50">
        <f>Ekipe!L100</f>
        <v>522</v>
      </c>
      <c r="O31" s="50">
        <f>Ekipe!M100</f>
        <v>512</v>
      </c>
      <c r="P31" s="50">
        <f>Ekipe!N100</f>
        <v>512</v>
      </c>
      <c r="Q31" s="50">
        <v>0</v>
      </c>
      <c r="R31" s="50">
        <f>Ekipe!P100</f>
        <v>0</v>
      </c>
      <c r="S31" s="50">
        <f>Ekipe!Q100</f>
        <v>511</v>
      </c>
      <c r="T31" s="50">
        <f>Ekipe!R100</f>
        <v>532</v>
      </c>
      <c r="U31" s="50">
        <f>Ekipe!S100</f>
        <v>520</v>
      </c>
      <c r="V31" s="107">
        <f>IF(ISERR(W31/($E$2-Y31)),0,W31/($E$2-Y31))</f>
        <v>522.5833333333334</v>
      </c>
      <c r="W31" s="50">
        <f>SUM(D31:U31)</f>
        <v>6271</v>
      </c>
      <c r="X31" s="50">
        <v>0</v>
      </c>
      <c r="Y31" s="50">
        <f t="shared" si="0"/>
        <v>6</v>
      </c>
    </row>
    <row r="32" spans="1:25" ht="12.75">
      <c r="A32" s="50">
        <v>28</v>
      </c>
      <c r="B32" s="50" t="str">
        <f>Ekipe!$A$3</f>
        <v>VERMA MUTA</v>
      </c>
      <c r="C32" s="50" t="str">
        <f>Ekipe!A89</f>
        <v>VELUNŠEK MIRKO</v>
      </c>
      <c r="D32" s="50">
        <f>Ekipe!B89</f>
        <v>507</v>
      </c>
      <c r="E32" s="50">
        <f>Ekipe!C89</f>
        <v>530</v>
      </c>
      <c r="F32" s="50">
        <f>Ekipe!D89</f>
        <v>491</v>
      </c>
      <c r="G32" s="50">
        <f>Ekipe!E89</f>
        <v>0</v>
      </c>
      <c r="H32" s="50">
        <f>Ekipe!F89</f>
        <v>525</v>
      </c>
      <c r="I32" s="50">
        <f>Ekipe!G89</f>
        <v>532</v>
      </c>
      <c r="J32" s="50">
        <f>Ekipe!H89</f>
        <v>499</v>
      </c>
      <c r="K32" s="50">
        <f>Ekipe!I89</f>
        <v>484</v>
      </c>
      <c r="L32" s="50">
        <v>0</v>
      </c>
      <c r="M32" s="50">
        <f>Ekipe!K89</f>
        <v>561</v>
      </c>
      <c r="N32" s="50">
        <v>0</v>
      </c>
      <c r="O32" s="50">
        <f>Ekipe!M89</f>
        <v>555</v>
      </c>
      <c r="P32" s="50">
        <f>Ekipe!N89</f>
        <v>0</v>
      </c>
      <c r="Q32" s="50">
        <f>Ekipe!O89</f>
        <v>503</v>
      </c>
      <c r="R32" s="50">
        <f>Ekipe!P89</f>
        <v>533</v>
      </c>
      <c r="S32" s="50">
        <f>Ekipe!Q89</f>
        <v>539</v>
      </c>
      <c r="T32" s="50">
        <f>Ekipe!R89</f>
        <v>0</v>
      </c>
      <c r="U32" s="50">
        <f>Ekipe!S89</f>
        <v>0</v>
      </c>
      <c r="V32" s="107">
        <f>IF(ISERR(W32/($E$2-Y32)),0,W32/($E$2-Y32))</f>
        <v>521.5833333333334</v>
      </c>
      <c r="W32" s="50">
        <f>SUM(D32:U32)</f>
        <v>6259</v>
      </c>
      <c r="X32" s="50">
        <v>3</v>
      </c>
      <c r="Y32" s="50">
        <f t="shared" si="0"/>
        <v>6</v>
      </c>
    </row>
    <row r="33" spans="1:25" ht="12.75">
      <c r="A33" s="50">
        <v>29</v>
      </c>
      <c r="B33" s="134" t="s">
        <v>141</v>
      </c>
      <c r="C33" s="50" t="str">
        <f>Ekipe!A124</f>
        <v>GREBENC MARJAN</v>
      </c>
      <c r="D33" s="50">
        <f>Ekipe!B124</f>
        <v>571</v>
      </c>
      <c r="E33" s="50">
        <f>Ekipe!C124</f>
        <v>0</v>
      </c>
      <c r="F33" s="50">
        <f>Ekipe!D124</f>
        <v>529</v>
      </c>
      <c r="G33" s="50">
        <f>Ekipe!E124</f>
        <v>477</v>
      </c>
      <c r="H33" s="50">
        <f>Ekipe!F124</f>
        <v>540</v>
      </c>
      <c r="I33" s="50">
        <f>Ekipe!G124</f>
        <v>539</v>
      </c>
      <c r="J33" s="50">
        <f>Ekipe!H124</f>
        <v>556</v>
      </c>
      <c r="K33" s="50">
        <f>Ekipe!I124</f>
        <v>533</v>
      </c>
      <c r="L33" s="50">
        <f>Ekipe!J124</f>
        <v>0</v>
      </c>
      <c r="M33" s="50">
        <f>Ekipe!K124</f>
        <v>471</v>
      </c>
      <c r="N33" s="50">
        <f>Ekipe!L124</f>
        <v>0</v>
      </c>
      <c r="O33" s="50">
        <f>Ekipe!M124</f>
        <v>0</v>
      </c>
      <c r="P33" s="50">
        <f>Ekipe!N124</f>
        <v>0</v>
      </c>
      <c r="Q33" s="50">
        <f>Ekipe!O124</f>
        <v>0</v>
      </c>
      <c r="R33" s="50">
        <f>Ekipe!P124</f>
        <v>492</v>
      </c>
      <c r="S33" s="50">
        <f>Ekipe!Q124</f>
        <v>531</v>
      </c>
      <c r="T33" s="50">
        <f>Ekipe!R124</f>
        <v>515</v>
      </c>
      <c r="U33" s="50">
        <f>Ekipe!S124</f>
        <v>485</v>
      </c>
      <c r="V33" s="107">
        <f>IF(ISERR(W33/($E$2-Y33)),0,W33/($E$2-Y33))</f>
        <v>519.9166666666666</v>
      </c>
      <c r="W33" s="50">
        <f>SUM(D33:U33)</f>
        <v>6239</v>
      </c>
      <c r="X33" s="50">
        <v>4</v>
      </c>
      <c r="Y33" s="50">
        <f t="shared" si="0"/>
        <v>6</v>
      </c>
    </row>
    <row r="34" spans="1:25" ht="12.75">
      <c r="A34" s="50">
        <v>30</v>
      </c>
      <c r="B34" s="50" t="s">
        <v>81</v>
      </c>
      <c r="C34" s="50" t="str">
        <f>Ekipe!A156</f>
        <v>KEFER JOŽE</v>
      </c>
      <c r="D34" s="50">
        <f>Ekipe!B156</f>
        <v>531</v>
      </c>
      <c r="E34" s="50">
        <f>Ekipe!C156</f>
        <v>484</v>
      </c>
      <c r="F34" s="50">
        <f>Ekipe!D156</f>
        <v>0</v>
      </c>
      <c r="G34" s="50">
        <f>Ekipe!E156</f>
        <v>0</v>
      </c>
      <c r="H34" s="50">
        <f>Ekipe!F156</f>
        <v>533</v>
      </c>
      <c r="I34" s="50">
        <f>Ekipe!G156</f>
        <v>482</v>
      </c>
      <c r="J34" s="50">
        <f>Ekipe!H156</f>
        <v>0</v>
      </c>
      <c r="K34" s="50">
        <f>Ekipe!I156</f>
        <v>531</v>
      </c>
      <c r="L34" s="50">
        <f>Ekipe!J156</f>
        <v>496</v>
      </c>
      <c r="M34" s="50">
        <f>Ekipe!K156</f>
        <v>548</v>
      </c>
      <c r="N34" s="50">
        <f>Ekipe!L156</f>
        <v>517</v>
      </c>
      <c r="O34" s="50">
        <f>Ekipe!M156</f>
        <v>0</v>
      </c>
      <c r="P34" s="50">
        <f>Ekipe!N156</f>
        <v>0</v>
      </c>
      <c r="Q34" s="50">
        <f>Ekipe!O156</f>
        <v>522</v>
      </c>
      <c r="R34" s="50">
        <f>Ekipe!P156</f>
        <v>555</v>
      </c>
      <c r="S34" s="50">
        <f>Ekipe!Q156</f>
        <v>504</v>
      </c>
      <c r="T34" s="50">
        <f>Ekipe!R156</f>
        <v>506</v>
      </c>
      <c r="U34" s="50">
        <v>0</v>
      </c>
      <c r="V34" s="107">
        <f>IF(ISERR(W34/($E$2-Y34)),0,W34/($E$2-Y34))</f>
        <v>517.4166666666666</v>
      </c>
      <c r="W34" s="50">
        <f>SUM(D34:U34)</f>
        <v>6209</v>
      </c>
      <c r="X34" s="50">
        <v>3</v>
      </c>
      <c r="Y34" s="50">
        <f t="shared" si="0"/>
        <v>6</v>
      </c>
    </row>
    <row r="35" spans="1:25" ht="12.75">
      <c r="A35" s="50">
        <v>31</v>
      </c>
      <c r="B35" s="50" t="str">
        <f>Ekipe!$A$3</f>
        <v>VERMA MUTA</v>
      </c>
      <c r="C35" s="50" t="str">
        <f>Ekipe!A85</f>
        <v>BOŽIČ SREČKO</v>
      </c>
      <c r="D35" s="50">
        <v>0</v>
      </c>
      <c r="E35" s="50">
        <f>Ekipe!C85</f>
        <v>489</v>
      </c>
      <c r="F35" s="50">
        <f>Ekipe!D85</f>
        <v>490</v>
      </c>
      <c r="G35" s="50">
        <f>Ekipe!E85</f>
        <v>0</v>
      </c>
      <c r="H35" s="50">
        <f>Ekipe!F85</f>
        <v>536</v>
      </c>
      <c r="I35" s="50">
        <f>Ekipe!G85</f>
        <v>495</v>
      </c>
      <c r="J35" s="50">
        <f>Ekipe!H85</f>
        <v>521</v>
      </c>
      <c r="K35" s="50">
        <f>Ekipe!I85</f>
        <v>517</v>
      </c>
      <c r="L35" s="50">
        <f>Ekipe!J85</f>
        <v>515</v>
      </c>
      <c r="M35" s="50">
        <f>Ekipe!K85</f>
        <v>507</v>
      </c>
      <c r="N35" s="50">
        <f>Ekipe!L85</f>
        <v>521</v>
      </c>
      <c r="O35" s="50">
        <f>Ekipe!M85</f>
        <v>551</v>
      </c>
      <c r="P35" s="50">
        <f>Ekipe!N85</f>
        <v>0</v>
      </c>
      <c r="Q35" s="50">
        <f>Ekipe!O85</f>
        <v>524</v>
      </c>
      <c r="R35" s="50">
        <v>0</v>
      </c>
      <c r="S35" s="50">
        <f>Ekipe!Q85</f>
        <v>525</v>
      </c>
      <c r="T35" s="50">
        <v>0</v>
      </c>
      <c r="U35" s="50">
        <f>Ekipe!S85</f>
        <v>0</v>
      </c>
      <c r="V35" s="107">
        <f>IF(ISERR(W35/($E$2-Y35)),0,W35/($E$2-Y35))</f>
        <v>515.9166666666666</v>
      </c>
      <c r="W35" s="50">
        <f>SUM(D35:U35)</f>
        <v>6191</v>
      </c>
      <c r="X35" s="50">
        <v>2</v>
      </c>
      <c r="Y35" s="50">
        <f t="shared" si="0"/>
        <v>6</v>
      </c>
    </row>
    <row r="36" spans="1:25" ht="12.75">
      <c r="A36" s="50">
        <v>32</v>
      </c>
      <c r="B36" s="50" t="s">
        <v>140</v>
      </c>
      <c r="C36" s="50" t="str">
        <f>Ekipe!A101</f>
        <v>EHMAN FRANC</v>
      </c>
      <c r="D36" s="50">
        <f>Ekipe!B101</f>
        <v>518</v>
      </c>
      <c r="E36" s="50">
        <v>0</v>
      </c>
      <c r="F36" s="50">
        <f>Ekipe!D101</f>
        <v>526</v>
      </c>
      <c r="G36" s="50">
        <f>Ekipe!E101</f>
        <v>511</v>
      </c>
      <c r="H36" s="50">
        <f>Ekipe!F101</f>
        <v>493</v>
      </c>
      <c r="I36" s="50">
        <f>Ekipe!G101</f>
        <v>0</v>
      </c>
      <c r="J36" s="50">
        <f>Ekipe!H101</f>
        <v>518</v>
      </c>
      <c r="K36" s="50">
        <f>Ekipe!I101</f>
        <v>519</v>
      </c>
      <c r="L36" s="50">
        <v>0</v>
      </c>
      <c r="M36" s="50">
        <f>Ekipe!K101</f>
        <v>484</v>
      </c>
      <c r="N36" s="50">
        <v>0</v>
      </c>
      <c r="O36" s="50">
        <f>Ekipe!M101</f>
        <v>527</v>
      </c>
      <c r="P36" s="50">
        <f>Ekipe!N101</f>
        <v>517</v>
      </c>
      <c r="Q36" s="50">
        <v>0</v>
      </c>
      <c r="R36" s="50">
        <f>Ekipe!P101</f>
        <v>0</v>
      </c>
      <c r="S36" s="50">
        <f>Ekipe!Q101</f>
        <v>529</v>
      </c>
      <c r="T36" s="50">
        <f>Ekipe!R101</f>
        <v>497</v>
      </c>
      <c r="U36" s="50">
        <f>Ekipe!S101</f>
        <v>510</v>
      </c>
      <c r="V36" s="107">
        <f>IF(ISERR(W36/($E$2-Y36)),0,W36/($E$2-Y36))</f>
        <v>512.4166666666666</v>
      </c>
      <c r="W36" s="50">
        <f>SUM(D36:U36)</f>
        <v>6149</v>
      </c>
      <c r="X36" s="50">
        <v>0</v>
      </c>
      <c r="Y36" s="50">
        <f t="shared" si="0"/>
        <v>6</v>
      </c>
    </row>
    <row r="37" spans="1:25" ht="12.75">
      <c r="A37" s="50">
        <v>33</v>
      </c>
      <c r="B37" s="134" t="s">
        <v>141</v>
      </c>
      <c r="C37" s="50" t="str">
        <f>Ekipe!A119</f>
        <v>HAFNER MARJAN</v>
      </c>
      <c r="D37" s="50">
        <f>Ekipe!B119</f>
        <v>518</v>
      </c>
      <c r="E37" s="50">
        <f>Ekipe!C119</f>
        <v>0</v>
      </c>
      <c r="F37" s="50">
        <v>0</v>
      </c>
      <c r="G37" s="50">
        <f>Ekipe!E119</f>
        <v>484</v>
      </c>
      <c r="H37" s="50">
        <f>Ekipe!F119</f>
        <v>490</v>
      </c>
      <c r="I37" s="50">
        <f>Ekipe!G119</f>
        <v>519</v>
      </c>
      <c r="J37" s="50">
        <f>Ekipe!H119</f>
        <v>519</v>
      </c>
      <c r="K37" s="50">
        <f>Ekipe!I119</f>
        <v>499</v>
      </c>
      <c r="L37" s="50">
        <f>Ekipe!J119</f>
        <v>547</v>
      </c>
      <c r="M37" s="50">
        <f>Ekipe!K119</f>
        <v>517</v>
      </c>
      <c r="N37" s="50">
        <f>Ekipe!L119</f>
        <v>0</v>
      </c>
      <c r="O37" s="50">
        <f>Ekipe!M119</f>
        <v>505</v>
      </c>
      <c r="P37" s="50">
        <f>Ekipe!N119</f>
        <v>502</v>
      </c>
      <c r="Q37" s="50">
        <f>Ekipe!O119</f>
        <v>527</v>
      </c>
      <c r="R37" s="50">
        <f>Ekipe!P119</f>
        <v>495</v>
      </c>
      <c r="S37" s="50">
        <f>Ekipe!Q119</f>
        <v>0</v>
      </c>
      <c r="T37" s="50">
        <f>Ekipe!R119</f>
        <v>0</v>
      </c>
      <c r="U37" s="50">
        <f>Ekipe!S119</f>
        <v>0</v>
      </c>
      <c r="V37" s="107">
        <f>IF(ISERR(W37/($E$2-Y37)),0,W37/($E$2-Y37))</f>
        <v>510.1666666666667</v>
      </c>
      <c r="W37" s="50">
        <f>SUM(D37:U37)</f>
        <v>6122</v>
      </c>
      <c r="X37" s="50">
        <v>3</v>
      </c>
      <c r="Y37" s="50">
        <f t="shared" si="0"/>
        <v>6</v>
      </c>
    </row>
    <row r="38" spans="1:25" ht="12.75">
      <c r="A38" s="50">
        <v>34</v>
      </c>
      <c r="B38" s="50" t="s">
        <v>140</v>
      </c>
      <c r="C38" s="50" t="str">
        <f>Ekipe!A102</f>
        <v>PEKLAR MARJAN</v>
      </c>
      <c r="D38" s="50">
        <f>Ekipe!B102</f>
        <v>526</v>
      </c>
      <c r="E38" s="50">
        <f>Ekipe!C102</f>
        <v>495</v>
      </c>
      <c r="F38" s="50">
        <f>Ekipe!D102</f>
        <v>488</v>
      </c>
      <c r="G38" s="50">
        <f>Ekipe!E102</f>
        <v>495</v>
      </c>
      <c r="H38" s="50">
        <v>0</v>
      </c>
      <c r="I38" s="50">
        <f>Ekipe!G102</f>
        <v>0</v>
      </c>
      <c r="J38" s="50">
        <f>Ekipe!H102</f>
        <v>504</v>
      </c>
      <c r="K38" s="50">
        <f>Ekipe!I102</f>
        <v>543</v>
      </c>
      <c r="L38" s="50">
        <f>Ekipe!J102</f>
        <v>485</v>
      </c>
      <c r="M38" s="50">
        <f>Ekipe!K102</f>
        <v>0</v>
      </c>
      <c r="N38" s="50">
        <v>0</v>
      </c>
      <c r="O38" s="50">
        <f>Ekipe!M102</f>
        <v>525</v>
      </c>
      <c r="P38" s="50">
        <f>Ekipe!N102</f>
        <v>500</v>
      </c>
      <c r="Q38" s="50">
        <f>Ekipe!O102</f>
        <v>487</v>
      </c>
      <c r="R38" s="50">
        <f>Ekipe!P102</f>
        <v>0</v>
      </c>
      <c r="S38" s="50">
        <v>0</v>
      </c>
      <c r="T38" s="50">
        <f>Ekipe!R102</f>
        <v>504</v>
      </c>
      <c r="U38" s="50">
        <f>Ekipe!S102</f>
        <v>547</v>
      </c>
      <c r="V38" s="107">
        <f>IF(ISERR(W38/($E$2-Y38)),0,W38/($E$2-Y38))</f>
        <v>508.25</v>
      </c>
      <c r="W38" s="50">
        <f>SUM(D38:U38)</f>
        <v>6099</v>
      </c>
      <c r="X38" s="50">
        <v>1</v>
      </c>
      <c r="Y38" s="50">
        <f t="shared" si="0"/>
        <v>6</v>
      </c>
    </row>
    <row r="39" spans="1:25" ht="12.75">
      <c r="A39" s="50">
        <v>35</v>
      </c>
      <c r="B39" s="50" t="s">
        <v>142</v>
      </c>
      <c r="C39" s="50" t="str">
        <f>Ekipe!A138</f>
        <v>FLAJŠAR FRANC</v>
      </c>
      <c r="D39" s="50">
        <f>Ekipe!B138</f>
        <v>552</v>
      </c>
      <c r="E39" s="50">
        <f>Ekipe!C138</f>
        <v>498</v>
      </c>
      <c r="F39" s="50">
        <f>Ekipe!D138</f>
        <v>528</v>
      </c>
      <c r="G39" s="50">
        <f>Ekipe!E138</f>
        <v>529</v>
      </c>
      <c r="H39" s="50">
        <f>Ekipe!F138</f>
        <v>492</v>
      </c>
      <c r="I39" s="50">
        <f>Ekipe!G138</f>
        <v>485</v>
      </c>
      <c r="J39" s="50">
        <v>0</v>
      </c>
      <c r="K39" s="50">
        <f>Ekipe!I138</f>
        <v>0</v>
      </c>
      <c r="L39" s="50">
        <v>0</v>
      </c>
      <c r="M39" s="50">
        <f>Ekipe!K138</f>
        <v>0</v>
      </c>
      <c r="N39" s="50">
        <f>Ekipe!L138</f>
        <v>486</v>
      </c>
      <c r="O39" s="50">
        <f>Ekipe!M138</f>
        <v>485</v>
      </c>
      <c r="P39" s="50">
        <f>Ekipe!N138</f>
        <v>482</v>
      </c>
      <c r="Q39" s="50">
        <v>0</v>
      </c>
      <c r="R39" s="50">
        <f>Ekipe!P138</f>
        <v>506</v>
      </c>
      <c r="S39" s="50">
        <f>Ekipe!Q138</f>
        <v>527</v>
      </c>
      <c r="T39" s="50">
        <f>Ekipe!R138</f>
        <v>0</v>
      </c>
      <c r="U39" s="50">
        <f>Ekipe!S138</f>
        <v>516</v>
      </c>
      <c r="V39" s="107">
        <f>IF(ISERR(W39/($E$2-Y39)),0,W39/($E$2-Y39))</f>
        <v>507.1666666666667</v>
      </c>
      <c r="W39" s="50">
        <f>SUM(D39:U39)</f>
        <v>6086</v>
      </c>
      <c r="X39" s="50">
        <v>1</v>
      </c>
      <c r="Y39" s="50">
        <f t="shared" si="0"/>
        <v>6</v>
      </c>
    </row>
    <row r="40" spans="1:25" ht="12.75">
      <c r="A40" s="50">
        <v>36</v>
      </c>
      <c r="B40" s="50" t="s">
        <v>81</v>
      </c>
      <c r="C40" s="50" t="str">
        <f>Ekipe!A160</f>
        <v>PERUŠ ERNEST</v>
      </c>
      <c r="D40" s="50">
        <f>Ekipe!B160</f>
        <v>0</v>
      </c>
      <c r="E40" s="50">
        <f>Ekipe!C160</f>
        <v>513</v>
      </c>
      <c r="F40" s="50">
        <f>Ekipe!D160</f>
        <v>0</v>
      </c>
      <c r="G40" s="50">
        <f>Ekipe!E160</f>
        <v>535</v>
      </c>
      <c r="H40" s="50">
        <f>Ekipe!F160</f>
        <v>504</v>
      </c>
      <c r="I40" s="50">
        <f>Ekipe!G160</f>
        <v>506</v>
      </c>
      <c r="J40" s="50">
        <f>Ekipe!H160</f>
        <v>510</v>
      </c>
      <c r="K40" s="50">
        <f>Ekipe!I160</f>
        <v>467</v>
      </c>
      <c r="L40" s="50">
        <f>Ekipe!J160</f>
        <v>494</v>
      </c>
      <c r="M40" s="50">
        <f>Ekipe!K160</f>
        <v>511</v>
      </c>
      <c r="N40" s="50">
        <f>Ekipe!L160</f>
        <v>555</v>
      </c>
      <c r="O40" s="50">
        <f>Ekipe!M160</f>
        <v>0</v>
      </c>
      <c r="P40" s="50">
        <f>Ekipe!N160</f>
        <v>510</v>
      </c>
      <c r="Q40" s="50">
        <f>Ekipe!O160</f>
        <v>474</v>
      </c>
      <c r="R40" s="50">
        <f>Ekipe!P160</f>
        <v>482</v>
      </c>
      <c r="S40" s="50">
        <f>Ekipe!Q160</f>
        <v>0</v>
      </c>
      <c r="T40" s="50">
        <f>Ekipe!R160</f>
        <v>0</v>
      </c>
      <c r="U40" s="50">
        <f>Ekipe!S160</f>
        <v>0</v>
      </c>
      <c r="V40" s="107">
        <f>IF(ISERR(W40/($E$2-Y40)),0,W40/($E$2-Y40))</f>
        <v>505.0833333333333</v>
      </c>
      <c r="W40" s="50">
        <f>SUM(D40:U40)</f>
        <v>6061</v>
      </c>
      <c r="X40" s="50">
        <v>4</v>
      </c>
      <c r="Y40" s="50">
        <f t="shared" si="0"/>
        <v>6</v>
      </c>
    </row>
    <row r="41" spans="1:25" ht="12.75">
      <c r="A41" s="50">
        <v>37</v>
      </c>
      <c r="B41" s="50" t="s">
        <v>142</v>
      </c>
      <c r="C41" s="50" t="str">
        <f>Ekipe!A137</f>
        <v>ČAGRAN BRANKO</v>
      </c>
      <c r="D41" s="50">
        <f>Ekipe!B137</f>
        <v>505</v>
      </c>
      <c r="E41" s="50">
        <v>0</v>
      </c>
      <c r="F41" s="50">
        <f>Ekipe!D137</f>
        <v>499</v>
      </c>
      <c r="G41" s="50">
        <f>Ekipe!E137</f>
        <v>523</v>
      </c>
      <c r="H41" s="50">
        <f>Ekipe!F137</f>
        <v>488</v>
      </c>
      <c r="I41" s="50">
        <f>Ekipe!G137</f>
        <v>0</v>
      </c>
      <c r="J41" s="50">
        <v>0</v>
      </c>
      <c r="K41" s="50">
        <f>Ekipe!I137</f>
        <v>0</v>
      </c>
      <c r="L41" s="50">
        <f>Ekipe!J137</f>
        <v>515</v>
      </c>
      <c r="M41" s="50">
        <f>Ekipe!K137</f>
        <v>512</v>
      </c>
      <c r="N41" s="50">
        <f>Ekipe!L137</f>
        <v>519</v>
      </c>
      <c r="O41" s="50">
        <f>Ekipe!M137</f>
        <v>511</v>
      </c>
      <c r="P41" s="50">
        <f>Ekipe!N137</f>
        <v>491</v>
      </c>
      <c r="Q41" s="50">
        <f>Ekipe!O137</f>
        <v>507</v>
      </c>
      <c r="R41" s="50">
        <f>Ekipe!P137</f>
        <v>0</v>
      </c>
      <c r="S41" s="50">
        <f>Ekipe!Q137</f>
        <v>481</v>
      </c>
      <c r="T41" s="50">
        <f>Ekipe!R137</f>
        <v>0</v>
      </c>
      <c r="U41" s="50">
        <f>Ekipe!S137</f>
        <v>489</v>
      </c>
      <c r="V41" s="107">
        <f>IF(ISERR(W41/($E$2-Y41)),0,W41/($E$2-Y41))</f>
        <v>503.3333333333333</v>
      </c>
      <c r="W41" s="50">
        <f>SUM(D41:U41)</f>
        <v>6040</v>
      </c>
      <c r="X41" s="50">
        <v>2</v>
      </c>
      <c r="Y41" s="50">
        <f t="shared" si="0"/>
        <v>6</v>
      </c>
    </row>
    <row r="42" spans="1:25" ht="12.75">
      <c r="A42" s="50">
        <v>38</v>
      </c>
      <c r="B42" s="50" t="str">
        <f>Ekipe!$A$3</f>
        <v>VERMA MUTA</v>
      </c>
      <c r="C42" s="50" t="str">
        <f>Ekipe!A83</f>
        <v>TRATNIK BOJAN</v>
      </c>
      <c r="D42" s="50">
        <f>Ekipe!B83</f>
        <v>486</v>
      </c>
      <c r="E42" s="50">
        <f>Ekipe!C83</f>
        <v>507</v>
      </c>
      <c r="F42" s="50">
        <f>Ekipe!D83</f>
        <v>534</v>
      </c>
      <c r="G42" s="50">
        <f>Ekipe!E83</f>
        <v>0</v>
      </c>
      <c r="H42" s="50">
        <v>0</v>
      </c>
      <c r="I42" s="50">
        <f>Ekipe!G83</f>
        <v>0</v>
      </c>
      <c r="J42" s="50">
        <f>Ekipe!H83</f>
        <v>492</v>
      </c>
      <c r="K42" s="50">
        <f>Ekipe!I83</f>
        <v>474</v>
      </c>
      <c r="L42" s="50">
        <f>Ekipe!J83</f>
        <v>0</v>
      </c>
      <c r="M42" s="50">
        <f>Ekipe!K83</f>
        <v>510</v>
      </c>
      <c r="N42" s="50">
        <f>Ekipe!L83</f>
        <v>466</v>
      </c>
      <c r="O42" s="50">
        <f>Ekipe!M83</f>
        <v>506</v>
      </c>
      <c r="P42" s="50">
        <f>Ekipe!N83</f>
        <v>0</v>
      </c>
      <c r="Q42" s="50">
        <f>Ekipe!O83</f>
        <v>508</v>
      </c>
      <c r="R42" s="50">
        <f>Ekipe!P83</f>
        <v>479</v>
      </c>
      <c r="S42" s="50">
        <f>Ekipe!Q83</f>
        <v>507</v>
      </c>
      <c r="T42" s="50">
        <f>Ekipe!R83</f>
        <v>550</v>
      </c>
      <c r="U42" s="50">
        <v>0</v>
      </c>
      <c r="V42" s="107">
        <f>IF(ISERR(W42/($E$2-Y42)),0,W42/($E$2-Y42))</f>
        <v>501.5833333333333</v>
      </c>
      <c r="W42" s="50">
        <f>SUM(D42:U42)</f>
        <v>6019</v>
      </c>
      <c r="X42" s="50">
        <v>3</v>
      </c>
      <c r="Y42" s="50">
        <f t="shared" si="0"/>
        <v>6</v>
      </c>
    </row>
    <row r="43" spans="1:25" ht="12.75">
      <c r="A43" s="50">
        <v>39</v>
      </c>
      <c r="B43" s="134" t="s">
        <v>143</v>
      </c>
      <c r="C43" s="50" t="str">
        <f>Ekipe!A176</f>
        <v>TERTINEK KARLI</v>
      </c>
      <c r="D43" s="50">
        <f>Ekipe!B176</f>
        <v>494</v>
      </c>
      <c r="E43" s="50">
        <f>Ekipe!C176</f>
        <v>521</v>
      </c>
      <c r="F43" s="50">
        <f>Ekipe!D176</f>
        <v>458</v>
      </c>
      <c r="G43" s="50">
        <f>Ekipe!E176</f>
        <v>479</v>
      </c>
      <c r="H43" s="50">
        <f>Ekipe!F176</f>
        <v>535</v>
      </c>
      <c r="I43" s="50">
        <f>Ekipe!G176</f>
        <v>539</v>
      </c>
      <c r="J43" s="50">
        <f>Ekipe!H176</f>
        <v>0</v>
      </c>
      <c r="K43" s="50">
        <f>Ekipe!I176</f>
        <v>505</v>
      </c>
      <c r="L43" s="50">
        <f>Ekipe!J176</f>
        <v>490</v>
      </c>
      <c r="M43" s="50">
        <f>Ekipe!K176</f>
        <v>542</v>
      </c>
      <c r="N43" s="50">
        <v>0</v>
      </c>
      <c r="O43" s="50">
        <v>0</v>
      </c>
      <c r="P43" s="50">
        <f>Ekipe!N176</f>
        <v>483</v>
      </c>
      <c r="Q43" s="50">
        <f>Ekipe!O176</f>
        <v>488</v>
      </c>
      <c r="R43" s="50">
        <f>Ekipe!P176</f>
        <v>485</v>
      </c>
      <c r="S43" s="50">
        <f>Ekipe!Q176</f>
        <v>0</v>
      </c>
      <c r="T43" s="50">
        <f>Ekipe!R176</f>
        <v>0</v>
      </c>
      <c r="U43" s="50">
        <f>Ekipe!S176</f>
        <v>0</v>
      </c>
      <c r="V43" s="107">
        <f>IF(ISERR(W43/($E$2-Y43)),0,W43/($E$2-Y43))</f>
        <v>501.5833333333333</v>
      </c>
      <c r="W43" s="50">
        <f>SUM(D43:U43)</f>
        <v>6019</v>
      </c>
      <c r="X43" s="50">
        <v>2</v>
      </c>
      <c r="Y43" s="50">
        <f t="shared" si="0"/>
        <v>6</v>
      </c>
    </row>
    <row r="44" spans="1:25" ht="12.75">
      <c r="A44" s="50">
        <v>40</v>
      </c>
      <c r="B44" s="50" t="s">
        <v>140</v>
      </c>
      <c r="C44" s="50" t="str">
        <f>Ekipe!A103</f>
        <v>VERHNJAK SREČKO</v>
      </c>
      <c r="D44" s="50">
        <f>Ekipe!B103</f>
        <v>502</v>
      </c>
      <c r="E44" s="50">
        <v>0</v>
      </c>
      <c r="F44" s="50">
        <f>Ekipe!D103</f>
        <v>0</v>
      </c>
      <c r="G44" s="50">
        <f>Ekipe!E103</f>
        <v>526</v>
      </c>
      <c r="H44" s="50">
        <f>Ekipe!F103</f>
        <v>544</v>
      </c>
      <c r="I44" s="50">
        <f>Ekipe!G103</f>
        <v>0</v>
      </c>
      <c r="J44" s="50">
        <f>Ekipe!H103</f>
        <v>484</v>
      </c>
      <c r="K44" s="50">
        <f>Ekipe!I103</f>
        <v>478</v>
      </c>
      <c r="L44" s="50">
        <v>0</v>
      </c>
      <c r="M44" s="50">
        <v>0</v>
      </c>
      <c r="N44" s="50">
        <f>Ekipe!L103</f>
        <v>484</v>
      </c>
      <c r="O44" s="50">
        <f>Ekipe!M103</f>
        <v>489</v>
      </c>
      <c r="P44" s="50">
        <f>Ekipe!N103</f>
        <v>497</v>
      </c>
      <c r="Q44" s="50">
        <f>Ekipe!O103</f>
        <v>487</v>
      </c>
      <c r="R44" s="50">
        <f>Ekipe!P103</f>
        <v>0</v>
      </c>
      <c r="S44" s="50">
        <f>Ekipe!Q103</f>
        <v>486</v>
      </c>
      <c r="T44" s="50">
        <f>Ekipe!R103</f>
        <v>525</v>
      </c>
      <c r="U44" s="50">
        <f>Ekipe!S103</f>
        <v>508</v>
      </c>
      <c r="V44" s="107">
        <f>IF(ISERR(W44/($E$2-Y44)),0,W44/($E$2-Y44))</f>
        <v>500.8333333333333</v>
      </c>
      <c r="W44" s="50">
        <f>SUM(D44:U44)</f>
        <v>6010</v>
      </c>
      <c r="X44" s="50">
        <v>1</v>
      </c>
      <c r="Y44" s="50">
        <f t="shared" si="0"/>
        <v>6</v>
      </c>
    </row>
    <row r="45" spans="1:25" ht="12.75">
      <c r="A45" s="50">
        <v>41</v>
      </c>
      <c r="B45" s="50" t="s">
        <v>142</v>
      </c>
      <c r="C45" s="50" t="str">
        <f>Ekipe!A135</f>
        <v>JAVORNIK ANTON</v>
      </c>
      <c r="D45" s="50">
        <f>Ekipe!B135</f>
        <v>458</v>
      </c>
      <c r="E45" s="50">
        <f>Ekipe!C135</f>
        <v>0</v>
      </c>
      <c r="F45" s="50">
        <f>Ekipe!D135</f>
        <v>495</v>
      </c>
      <c r="G45" s="50">
        <f>Ekipe!E135</f>
        <v>543</v>
      </c>
      <c r="H45" s="50">
        <f>Ekipe!F135</f>
        <v>0</v>
      </c>
      <c r="I45" s="50">
        <f>Ekipe!G135</f>
        <v>516</v>
      </c>
      <c r="J45" s="50">
        <f>Ekipe!H135</f>
        <v>505</v>
      </c>
      <c r="K45" s="50">
        <f>Ekipe!I135</f>
        <v>0</v>
      </c>
      <c r="L45" s="50">
        <f>Ekipe!J135</f>
        <v>0</v>
      </c>
      <c r="M45" s="50">
        <f>Ekipe!K135</f>
        <v>484</v>
      </c>
      <c r="N45" s="50">
        <f>Ekipe!L135</f>
        <v>486</v>
      </c>
      <c r="O45" s="50">
        <f>Ekipe!M135</f>
        <v>0</v>
      </c>
      <c r="P45" s="50">
        <f>Ekipe!N135</f>
        <v>492</v>
      </c>
      <c r="Q45" s="50">
        <f>Ekipe!O135</f>
        <v>500</v>
      </c>
      <c r="R45" s="50">
        <f>Ekipe!P135</f>
        <v>512</v>
      </c>
      <c r="S45" s="50">
        <f>Ekipe!Q135</f>
        <v>502</v>
      </c>
      <c r="T45" s="50">
        <f>Ekipe!R135</f>
        <v>0</v>
      </c>
      <c r="U45" s="50">
        <f>Ekipe!S135</f>
        <v>504</v>
      </c>
      <c r="V45" s="107">
        <f>IF(ISERR(W45/($E$2-Y45)),0,W45/($E$2-Y45))</f>
        <v>499.75</v>
      </c>
      <c r="W45" s="50">
        <f>SUM(D45:U45)</f>
        <v>5997</v>
      </c>
      <c r="X45" s="50">
        <v>4</v>
      </c>
      <c r="Y45" s="50">
        <f t="shared" si="0"/>
        <v>6</v>
      </c>
    </row>
    <row r="46" spans="1:25" ht="12.75">
      <c r="A46" s="50">
        <v>42</v>
      </c>
      <c r="B46" s="134" t="s">
        <v>143</v>
      </c>
      <c r="C46" s="50" t="str">
        <f>Ekipe!A174</f>
        <v>TROJAK BORIS</v>
      </c>
      <c r="D46" s="50">
        <f>Ekipe!B174</f>
        <v>506</v>
      </c>
      <c r="E46" s="50">
        <f>Ekipe!C174</f>
        <v>499</v>
      </c>
      <c r="F46" s="50">
        <f>Ekipe!D174</f>
        <v>500</v>
      </c>
      <c r="G46" s="50">
        <f>Ekipe!E174</f>
        <v>459</v>
      </c>
      <c r="H46" s="50">
        <f>Ekipe!F174</f>
        <v>487</v>
      </c>
      <c r="I46" s="50">
        <f>Ekipe!G174</f>
        <v>525</v>
      </c>
      <c r="J46" s="50">
        <f>Ekipe!H174</f>
        <v>0</v>
      </c>
      <c r="K46" s="50">
        <f>Ekipe!I174</f>
        <v>477</v>
      </c>
      <c r="L46" s="50">
        <f>Ekipe!J174</f>
        <v>471</v>
      </c>
      <c r="M46" s="50">
        <v>0</v>
      </c>
      <c r="N46" s="50">
        <v>0</v>
      </c>
      <c r="O46" s="50">
        <f>Ekipe!M174</f>
        <v>495</v>
      </c>
      <c r="P46" s="50">
        <v>0</v>
      </c>
      <c r="Q46" s="50">
        <f>Ekipe!O174</f>
        <v>487</v>
      </c>
      <c r="R46" s="50">
        <v>0</v>
      </c>
      <c r="S46" s="50">
        <f>Ekipe!Q174</f>
        <v>0</v>
      </c>
      <c r="T46" s="50">
        <f>Ekipe!R174</f>
        <v>514</v>
      </c>
      <c r="U46" s="50">
        <f>Ekipe!S174</f>
        <v>503</v>
      </c>
      <c r="V46" s="107">
        <f>IF(ISERR(W46/($E$2-Y46)),0,W46/($E$2-Y46))</f>
        <v>493.5833333333333</v>
      </c>
      <c r="W46" s="50">
        <f>SUM(D46:U46)</f>
        <v>5923</v>
      </c>
      <c r="X46" s="50">
        <v>1</v>
      </c>
      <c r="Y46" s="50">
        <f t="shared" si="0"/>
        <v>6</v>
      </c>
    </row>
    <row r="47" spans="1:25" ht="12.75">
      <c r="A47" s="50">
        <v>43</v>
      </c>
      <c r="B47" s="50" t="str">
        <f>Ekipe!$A$2</f>
        <v>REMOPLAST</v>
      </c>
      <c r="C47" s="50" t="str">
        <f>Ekipe!A70</f>
        <v>ŠOL MARJAN</v>
      </c>
      <c r="D47" s="50">
        <f>Ekipe!B70</f>
        <v>502</v>
      </c>
      <c r="E47" s="50">
        <f>Ekipe!C70</f>
        <v>485</v>
      </c>
      <c r="F47" s="50">
        <v>0</v>
      </c>
      <c r="G47" s="50">
        <f>Ekipe!E70</f>
        <v>503</v>
      </c>
      <c r="H47" s="50">
        <v>0</v>
      </c>
      <c r="I47" s="50">
        <f>Ekipe!G70</f>
        <v>502</v>
      </c>
      <c r="J47" s="50">
        <f>Ekipe!H70</f>
        <v>474</v>
      </c>
      <c r="K47" s="50">
        <f>Ekipe!I70</f>
        <v>503</v>
      </c>
      <c r="L47" s="50">
        <f>Ekipe!J70</f>
        <v>0</v>
      </c>
      <c r="M47" s="50">
        <f>Ekipe!K70</f>
        <v>468</v>
      </c>
      <c r="N47" s="50">
        <f>Ekipe!L70</f>
        <v>474</v>
      </c>
      <c r="O47" s="50">
        <f>Ekipe!M70</f>
        <v>465</v>
      </c>
      <c r="P47" s="50">
        <f>Ekipe!N70</f>
        <v>477</v>
      </c>
      <c r="Q47" s="50">
        <f>Ekipe!O70</f>
        <v>506</v>
      </c>
      <c r="R47" s="50">
        <v>0</v>
      </c>
      <c r="S47" s="50">
        <f>Ekipe!Q70</f>
        <v>466</v>
      </c>
      <c r="T47" s="50">
        <v>0</v>
      </c>
      <c r="U47" s="50">
        <f>Ekipe!S70</f>
        <v>0</v>
      </c>
      <c r="V47" s="107">
        <f>IF(ISERR(W47/($E$2-Y47)),0,W47/($E$2-Y47))</f>
        <v>485.4166666666667</v>
      </c>
      <c r="W47" s="50">
        <f>SUM(D47:U47)</f>
        <v>5825</v>
      </c>
      <c r="X47" s="50">
        <v>1</v>
      </c>
      <c r="Y47" s="50">
        <f t="shared" si="0"/>
        <v>6</v>
      </c>
    </row>
    <row r="48" spans="1:25" ht="12.75">
      <c r="A48" s="50">
        <v>44</v>
      </c>
      <c r="B48" s="50" t="s">
        <v>142</v>
      </c>
      <c r="C48" s="50" t="str">
        <f>Ekipe!A140</f>
        <v>ROZMAN STANE</v>
      </c>
      <c r="D48" s="50">
        <f>Ekipe!B140</f>
        <v>501</v>
      </c>
      <c r="E48" s="50">
        <f>Ekipe!C140</f>
        <v>499</v>
      </c>
      <c r="F48" s="50">
        <f>Ekipe!D140</f>
        <v>497</v>
      </c>
      <c r="G48" s="50">
        <f>Ekipe!E140</f>
        <v>479</v>
      </c>
      <c r="H48" s="50">
        <v>0</v>
      </c>
      <c r="I48" s="50">
        <f>Ekipe!G140</f>
        <v>515</v>
      </c>
      <c r="J48" s="50">
        <f>Ekipe!H140</f>
        <v>458</v>
      </c>
      <c r="K48" s="50">
        <f>Ekipe!I140</f>
        <v>0</v>
      </c>
      <c r="L48" s="50">
        <f>Ekipe!J140</f>
        <v>456</v>
      </c>
      <c r="M48" s="50">
        <f>Ekipe!K140</f>
        <v>449</v>
      </c>
      <c r="N48" s="50">
        <f>Ekipe!L140</f>
        <v>502</v>
      </c>
      <c r="O48" s="50">
        <f>Ekipe!M140</f>
        <v>494</v>
      </c>
      <c r="P48" s="50">
        <f>Ekipe!N140</f>
        <v>455</v>
      </c>
      <c r="Q48" s="50">
        <f>Ekipe!O140</f>
        <v>0</v>
      </c>
      <c r="R48" s="50">
        <v>0</v>
      </c>
      <c r="S48" s="50">
        <f>Ekipe!Q140</f>
        <v>466</v>
      </c>
      <c r="T48" s="50">
        <f>Ekipe!R140</f>
        <v>0</v>
      </c>
      <c r="U48" s="50">
        <f>Ekipe!S140</f>
        <v>0</v>
      </c>
      <c r="V48" s="107">
        <f>IF(ISERR(W48/($E$2-Y48)),0,W48/($E$2-Y48))</f>
        <v>480.9166666666667</v>
      </c>
      <c r="W48" s="50">
        <f>SUM(D48:U48)</f>
        <v>5771</v>
      </c>
      <c r="X48" s="50">
        <v>2</v>
      </c>
      <c r="Y48" s="50">
        <f t="shared" si="0"/>
        <v>6</v>
      </c>
    </row>
    <row r="49" spans="1:25" ht="12.75">
      <c r="A49" s="50">
        <v>45</v>
      </c>
      <c r="B49" s="134" t="s">
        <v>143</v>
      </c>
      <c r="C49" s="50" t="str">
        <f>Ekipe!A179</f>
        <v>PINTER SILVO</v>
      </c>
      <c r="D49" s="50">
        <f>Ekipe!B179</f>
        <v>438</v>
      </c>
      <c r="E49" s="50">
        <f>Ekipe!C179</f>
        <v>481</v>
      </c>
      <c r="F49" s="50">
        <f>Ekipe!D179</f>
        <v>461</v>
      </c>
      <c r="G49" s="50">
        <v>0</v>
      </c>
      <c r="H49" s="50">
        <v>0</v>
      </c>
      <c r="I49" s="50">
        <f>Ekipe!G179</f>
        <v>445</v>
      </c>
      <c r="J49" s="50">
        <f>Ekipe!H179</f>
        <v>0</v>
      </c>
      <c r="K49" s="50">
        <f>Ekipe!I179</f>
        <v>443</v>
      </c>
      <c r="L49" s="50">
        <f>Ekipe!J179</f>
        <v>497</v>
      </c>
      <c r="M49" s="50">
        <v>0</v>
      </c>
      <c r="N49" s="50">
        <f>Ekipe!L179</f>
        <v>0</v>
      </c>
      <c r="O49" s="50">
        <f>Ekipe!M179</f>
        <v>500</v>
      </c>
      <c r="P49" s="50">
        <f>Ekipe!N179</f>
        <v>455</v>
      </c>
      <c r="Q49" s="50">
        <f>Ekipe!O179</f>
        <v>508</v>
      </c>
      <c r="R49" s="50">
        <f>Ekipe!P179</f>
        <v>474</v>
      </c>
      <c r="S49" s="50">
        <f>Ekipe!Q179</f>
        <v>0</v>
      </c>
      <c r="T49" s="50">
        <f>Ekipe!R179</f>
        <v>426</v>
      </c>
      <c r="U49" s="50">
        <f>Ekipe!S179</f>
        <v>439</v>
      </c>
      <c r="V49" s="107">
        <f>IF(ISERR(W49/($E$2-Y49)),0,W49/($E$2-Y49))</f>
        <v>463.9166666666667</v>
      </c>
      <c r="W49" s="50">
        <f>SUM(D49:U49)</f>
        <v>5567</v>
      </c>
      <c r="X49" s="50">
        <v>1</v>
      </c>
      <c r="Y49" s="50">
        <f t="shared" si="0"/>
        <v>6</v>
      </c>
    </row>
    <row r="50" spans="1:25" ht="12.75">
      <c r="A50" s="50">
        <v>46</v>
      </c>
      <c r="B50" s="50" t="s">
        <v>142</v>
      </c>
      <c r="C50" s="50" t="str">
        <f>Ekipe!A142</f>
        <v>DROBNE ALBIN</v>
      </c>
      <c r="D50" s="50">
        <f>Ekipe!B142</f>
        <v>0</v>
      </c>
      <c r="E50" s="50">
        <f>Ekipe!C142</f>
        <v>474</v>
      </c>
      <c r="F50" s="50">
        <f>Ekipe!D142</f>
        <v>490</v>
      </c>
      <c r="G50" s="50">
        <f>Ekipe!E142</f>
        <v>430</v>
      </c>
      <c r="H50" s="50">
        <f>Ekipe!F142</f>
        <v>465</v>
      </c>
      <c r="I50" s="50">
        <f>Ekipe!G142</f>
        <v>430</v>
      </c>
      <c r="J50" s="50">
        <f>Ekipe!H142</f>
        <v>465</v>
      </c>
      <c r="K50" s="50">
        <f>Ekipe!I142</f>
        <v>0</v>
      </c>
      <c r="L50" s="50">
        <v>0</v>
      </c>
      <c r="M50" s="50">
        <f>Ekipe!K142</f>
        <v>439</v>
      </c>
      <c r="N50" s="50">
        <f>Ekipe!L142</f>
        <v>0</v>
      </c>
      <c r="O50" s="50">
        <f>Ekipe!M142</f>
        <v>467</v>
      </c>
      <c r="P50" s="50">
        <f>Ekipe!N142</f>
        <v>456</v>
      </c>
      <c r="Q50" s="50">
        <f>Ekipe!O142</f>
        <v>461</v>
      </c>
      <c r="R50" s="50">
        <f>Ekipe!P142</f>
        <v>432</v>
      </c>
      <c r="S50" s="50">
        <f>Ekipe!Q142</f>
        <v>0</v>
      </c>
      <c r="T50" s="50">
        <f>Ekipe!R142</f>
        <v>0</v>
      </c>
      <c r="U50" s="50">
        <f>Ekipe!S142</f>
        <v>430</v>
      </c>
      <c r="V50" s="107">
        <f>IF(ISERR(W50/($E$2-Y50)),0,W50/($E$2-Y50))</f>
        <v>453.25</v>
      </c>
      <c r="W50" s="50">
        <f>SUM(D50:U50)</f>
        <v>5439</v>
      </c>
      <c r="X50" s="50">
        <v>3</v>
      </c>
      <c r="Y50" s="50">
        <f t="shared" si="0"/>
        <v>6</v>
      </c>
    </row>
    <row r="51" spans="1:25" ht="12.75">
      <c r="A51" s="50">
        <v>47</v>
      </c>
      <c r="B51" s="134"/>
      <c r="C51" s="50"/>
      <c r="D51" s="50"/>
      <c r="E51" s="50"/>
      <c r="F51" s="50"/>
      <c r="G51" s="50"/>
      <c r="H51" s="50"/>
      <c r="I51" s="50"/>
      <c r="J51" s="50"/>
      <c r="K51" s="50"/>
      <c r="L51" s="50"/>
      <c r="M51" s="50"/>
      <c r="N51" s="50"/>
      <c r="O51" s="50"/>
      <c r="P51" s="50"/>
      <c r="Q51" s="50"/>
      <c r="R51" s="50"/>
      <c r="S51" s="50"/>
      <c r="T51" s="50"/>
      <c r="U51" s="50"/>
      <c r="V51" s="107"/>
      <c r="W51" s="50"/>
      <c r="X51" s="50"/>
      <c r="Y51" s="50">
        <f t="shared" si="0"/>
        <v>18</v>
      </c>
    </row>
    <row r="52" spans="1:25" ht="12.75">
      <c r="A52" s="50">
        <v>48</v>
      </c>
      <c r="B52" s="134"/>
      <c r="C52" s="50"/>
      <c r="D52" s="50"/>
      <c r="E52" s="50"/>
      <c r="F52" s="50"/>
      <c r="G52" s="50"/>
      <c r="H52" s="50"/>
      <c r="I52" s="50"/>
      <c r="J52" s="50"/>
      <c r="K52" s="50"/>
      <c r="L52" s="50"/>
      <c r="M52" s="50"/>
      <c r="N52" s="50"/>
      <c r="O52" s="50"/>
      <c r="P52" s="50"/>
      <c r="Q52" s="50"/>
      <c r="R52" s="50"/>
      <c r="S52" s="50"/>
      <c r="T52" s="50"/>
      <c r="U52" s="50"/>
      <c r="V52" s="107"/>
      <c r="W52" s="50"/>
      <c r="X52" s="50"/>
      <c r="Y52" s="50">
        <f t="shared" si="0"/>
        <v>18</v>
      </c>
    </row>
    <row r="53" spans="1:25" ht="12.75">
      <c r="A53" s="50">
        <v>49</v>
      </c>
      <c r="B53" s="50"/>
      <c r="C53" s="50"/>
      <c r="D53" s="50"/>
      <c r="E53" s="50"/>
      <c r="F53" s="50"/>
      <c r="G53" s="50"/>
      <c r="H53" s="50"/>
      <c r="I53" s="50"/>
      <c r="J53" s="50"/>
      <c r="K53" s="50"/>
      <c r="L53" s="50"/>
      <c r="M53" s="50"/>
      <c r="N53" s="50"/>
      <c r="O53" s="50"/>
      <c r="P53" s="50"/>
      <c r="Q53" s="50"/>
      <c r="R53" s="50"/>
      <c r="S53" s="50"/>
      <c r="T53" s="50"/>
      <c r="U53" s="50"/>
      <c r="V53" s="107"/>
      <c r="W53" s="50"/>
      <c r="X53" s="50"/>
      <c r="Y53" s="50">
        <f t="shared" si="0"/>
        <v>18</v>
      </c>
    </row>
    <row r="54" spans="1:25" ht="12.75">
      <c r="A54" s="50">
        <v>50</v>
      </c>
      <c r="B54" s="50"/>
      <c r="C54" s="50"/>
      <c r="D54" s="50"/>
      <c r="E54" s="50"/>
      <c r="F54" s="50"/>
      <c r="G54" s="50"/>
      <c r="H54" s="50"/>
      <c r="I54" s="50"/>
      <c r="J54" s="50"/>
      <c r="K54" s="50"/>
      <c r="L54" s="50"/>
      <c r="M54" s="50"/>
      <c r="N54" s="50"/>
      <c r="O54" s="50"/>
      <c r="P54" s="50"/>
      <c r="Q54" s="50"/>
      <c r="R54" s="50"/>
      <c r="S54" s="50"/>
      <c r="T54" s="50"/>
      <c r="U54" s="50"/>
      <c r="V54" s="107"/>
      <c r="W54" s="50"/>
      <c r="X54" s="50"/>
      <c r="Y54" s="50">
        <f t="shared" si="0"/>
        <v>18</v>
      </c>
    </row>
    <row r="55" spans="1:25" ht="12.75">
      <c r="A55" s="50">
        <v>51</v>
      </c>
      <c r="B55" s="50"/>
      <c r="C55" s="50"/>
      <c r="D55" s="50"/>
      <c r="E55" s="50"/>
      <c r="F55" s="50"/>
      <c r="G55" s="50"/>
      <c r="H55" s="50"/>
      <c r="I55" s="50"/>
      <c r="J55" s="50"/>
      <c r="K55" s="50"/>
      <c r="L55" s="50"/>
      <c r="M55" s="50"/>
      <c r="N55" s="50"/>
      <c r="O55" s="50"/>
      <c r="P55" s="50"/>
      <c r="Q55" s="50"/>
      <c r="R55" s="50"/>
      <c r="S55" s="50"/>
      <c r="T55" s="50"/>
      <c r="U55" s="50"/>
      <c r="V55" s="107"/>
      <c r="W55" s="50"/>
      <c r="X55" s="50"/>
      <c r="Y55" s="50">
        <f t="shared" si="0"/>
        <v>18</v>
      </c>
    </row>
    <row r="56" spans="1:25" ht="12.75">
      <c r="A56" s="50">
        <v>52</v>
      </c>
      <c r="B56" s="50"/>
      <c r="C56" s="50"/>
      <c r="D56" s="50"/>
      <c r="E56" s="50"/>
      <c r="F56" s="50"/>
      <c r="G56" s="50"/>
      <c r="H56" s="50"/>
      <c r="I56" s="50"/>
      <c r="J56" s="50"/>
      <c r="K56" s="50"/>
      <c r="L56" s="50"/>
      <c r="M56" s="50"/>
      <c r="N56" s="50"/>
      <c r="O56" s="50"/>
      <c r="P56" s="50"/>
      <c r="Q56" s="50"/>
      <c r="R56" s="50"/>
      <c r="S56" s="50"/>
      <c r="T56" s="50"/>
      <c r="U56" s="50"/>
      <c r="V56" s="107"/>
      <c r="W56" s="50"/>
      <c r="X56" s="50"/>
      <c r="Y56" s="50">
        <f t="shared" si="0"/>
        <v>18</v>
      </c>
    </row>
    <row r="57" spans="1:25" ht="12.75">
      <c r="A57" s="50">
        <v>53</v>
      </c>
      <c r="B57" s="50"/>
      <c r="C57" s="50"/>
      <c r="D57" s="50"/>
      <c r="E57" s="50"/>
      <c r="F57" s="50"/>
      <c r="G57" s="50"/>
      <c r="H57" s="50"/>
      <c r="I57" s="50"/>
      <c r="J57" s="50"/>
      <c r="K57" s="50"/>
      <c r="L57" s="50"/>
      <c r="M57" s="50"/>
      <c r="N57" s="50"/>
      <c r="O57" s="50"/>
      <c r="P57" s="50"/>
      <c r="Q57" s="50"/>
      <c r="R57" s="50"/>
      <c r="S57" s="50"/>
      <c r="T57" s="50"/>
      <c r="U57" s="50"/>
      <c r="V57" s="107"/>
      <c r="W57" s="50"/>
      <c r="X57" s="50"/>
      <c r="Y57" s="50">
        <f t="shared" si="0"/>
        <v>18</v>
      </c>
    </row>
    <row r="58" spans="1:25" ht="12.75">
      <c r="A58" s="50">
        <v>54</v>
      </c>
      <c r="B58" s="50"/>
      <c r="C58" s="50"/>
      <c r="D58" s="50"/>
      <c r="E58" s="50"/>
      <c r="F58" s="50"/>
      <c r="G58" s="50"/>
      <c r="H58" s="50"/>
      <c r="I58" s="50"/>
      <c r="J58" s="50"/>
      <c r="K58" s="50"/>
      <c r="L58" s="50"/>
      <c r="M58" s="50"/>
      <c r="N58" s="50"/>
      <c r="O58" s="50"/>
      <c r="P58" s="50"/>
      <c r="Q58" s="50"/>
      <c r="R58" s="50"/>
      <c r="S58" s="50"/>
      <c r="T58" s="50"/>
      <c r="U58" s="50"/>
      <c r="V58" s="107"/>
      <c r="W58" s="50"/>
      <c r="X58" s="50"/>
      <c r="Y58" s="50">
        <f t="shared" si="0"/>
        <v>18</v>
      </c>
    </row>
    <row r="59" spans="1:25" ht="12.75">
      <c r="A59" s="50">
        <v>55</v>
      </c>
      <c r="B59" s="50"/>
      <c r="C59" s="50"/>
      <c r="D59" s="50"/>
      <c r="E59" s="50"/>
      <c r="F59" s="50"/>
      <c r="G59" s="50"/>
      <c r="H59" s="50"/>
      <c r="I59" s="50"/>
      <c r="J59" s="50"/>
      <c r="K59" s="50"/>
      <c r="L59" s="50"/>
      <c r="M59" s="50"/>
      <c r="N59" s="50"/>
      <c r="O59" s="50"/>
      <c r="P59" s="50"/>
      <c r="Q59" s="50"/>
      <c r="R59" s="50"/>
      <c r="S59" s="50"/>
      <c r="T59" s="50"/>
      <c r="U59" s="50"/>
      <c r="V59" s="107"/>
      <c r="W59" s="50"/>
      <c r="X59" s="50"/>
      <c r="Y59" s="50">
        <f t="shared" si="0"/>
        <v>18</v>
      </c>
    </row>
    <row r="60" spans="1:25" ht="12.75">
      <c r="A60" s="50">
        <v>56</v>
      </c>
      <c r="B60" s="134"/>
      <c r="C60" s="50"/>
      <c r="D60" s="50"/>
      <c r="E60" s="50"/>
      <c r="F60" s="50"/>
      <c r="G60" s="50"/>
      <c r="H60" s="50"/>
      <c r="I60" s="50"/>
      <c r="J60" s="50"/>
      <c r="K60" s="50"/>
      <c r="L60" s="50"/>
      <c r="M60" s="50"/>
      <c r="N60" s="50"/>
      <c r="O60" s="50"/>
      <c r="P60" s="50"/>
      <c r="Q60" s="50"/>
      <c r="R60" s="50"/>
      <c r="S60" s="50"/>
      <c r="T60" s="50"/>
      <c r="U60" s="50"/>
      <c r="V60" s="107"/>
      <c r="W60" s="50"/>
      <c r="X60" s="50"/>
      <c r="Y60" s="50">
        <f t="shared" si="0"/>
        <v>18</v>
      </c>
    </row>
    <row r="61" spans="1:25" ht="12.75">
      <c r="A61" s="50">
        <v>57</v>
      </c>
      <c r="B61" s="50"/>
      <c r="C61" s="50"/>
      <c r="D61" s="50"/>
      <c r="E61" s="50"/>
      <c r="F61" s="50"/>
      <c r="G61" s="50"/>
      <c r="H61" s="50"/>
      <c r="I61" s="50"/>
      <c r="J61" s="50"/>
      <c r="K61" s="50"/>
      <c r="L61" s="50"/>
      <c r="M61" s="50"/>
      <c r="N61" s="50"/>
      <c r="O61" s="50"/>
      <c r="P61" s="50"/>
      <c r="Q61" s="50"/>
      <c r="R61" s="50"/>
      <c r="S61" s="50"/>
      <c r="T61" s="50"/>
      <c r="U61" s="50"/>
      <c r="V61" s="107"/>
      <c r="W61" s="50"/>
      <c r="X61" s="50"/>
      <c r="Y61" s="50">
        <f t="shared" si="0"/>
        <v>18</v>
      </c>
    </row>
    <row r="62" spans="1:25" ht="12.75">
      <c r="A62" s="50">
        <v>58</v>
      </c>
      <c r="B62" s="134"/>
      <c r="C62" s="50"/>
      <c r="D62" s="50"/>
      <c r="E62" s="50"/>
      <c r="F62" s="50"/>
      <c r="G62" s="50"/>
      <c r="H62" s="50"/>
      <c r="I62" s="50"/>
      <c r="J62" s="50"/>
      <c r="K62" s="50"/>
      <c r="L62" s="50"/>
      <c r="M62" s="50"/>
      <c r="N62" s="50"/>
      <c r="O62" s="50"/>
      <c r="P62" s="50"/>
      <c r="Q62" s="50"/>
      <c r="R62" s="50"/>
      <c r="S62" s="50"/>
      <c r="T62" s="50"/>
      <c r="U62" s="50"/>
      <c r="V62" s="107"/>
      <c r="W62" s="50"/>
      <c r="X62" s="50"/>
      <c r="Y62" s="50">
        <f t="shared" si="0"/>
        <v>18</v>
      </c>
    </row>
    <row r="63" spans="1:25" ht="12.75">
      <c r="A63" s="50">
        <v>59</v>
      </c>
      <c r="B63" s="50"/>
      <c r="C63" s="50"/>
      <c r="D63" s="50"/>
      <c r="E63" s="50"/>
      <c r="F63" s="50"/>
      <c r="G63" s="50"/>
      <c r="H63" s="50"/>
      <c r="I63" s="50"/>
      <c r="J63" s="50"/>
      <c r="K63" s="50"/>
      <c r="L63" s="50"/>
      <c r="M63" s="50"/>
      <c r="N63" s="50"/>
      <c r="O63" s="50"/>
      <c r="P63" s="50"/>
      <c r="Q63" s="50"/>
      <c r="R63" s="50"/>
      <c r="S63" s="50"/>
      <c r="T63" s="50"/>
      <c r="U63" s="50"/>
      <c r="V63" s="107"/>
      <c r="W63" s="50"/>
      <c r="X63" s="50"/>
      <c r="Y63" s="50">
        <f t="shared" si="0"/>
        <v>18</v>
      </c>
    </row>
    <row r="64" spans="1:25" ht="12.75">
      <c r="A64" s="50">
        <v>60</v>
      </c>
      <c r="B64" s="50"/>
      <c r="C64" s="50"/>
      <c r="D64" s="50"/>
      <c r="E64" s="50"/>
      <c r="F64" s="50"/>
      <c r="G64" s="50"/>
      <c r="H64" s="50"/>
      <c r="I64" s="50"/>
      <c r="J64" s="50"/>
      <c r="K64" s="50"/>
      <c r="L64" s="50"/>
      <c r="M64" s="50"/>
      <c r="N64" s="50"/>
      <c r="O64" s="50"/>
      <c r="P64" s="50"/>
      <c r="Q64" s="50"/>
      <c r="R64" s="50"/>
      <c r="S64" s="50"/>
      <c r="T64" s="50"/>
      <c r="U64" s="50"/>
      <c r="V64" s="107"/>
      <c r="W64" s="50"/>
      <c r="X64" s="50"/>
      <c r="Y64" s="50">
        <f t="shared" si="0"/>
        <v>18</v>
      </c>
    </row>
    <row r="65" spans="1:25" ht="12.75">
      <c r="A65" s="50">
        <v>61</v>
      </c>
      <c r="B65" s="134"/>
      <c r="C65" s="50"/>
      <c r="D65" s="50"/>
      <c r="E65" s="50"/>
      <c r="F65" s="50"/>
      <c r="G65" s="50"/>
      <c r="H65" s="50"/>
      <c r="I65" s="50"/>
      <c r="J65" s="50"/>
      <c r="K65" s="50"/>
      <c r="L65" s="50"/>
      <c r="M65" s="50"/>
      <c r="N65" s="50"/>
      <c r="O65" s="50"/>
      <c r="P65" s="50"/>
      <c r="Q65" s="50"/>
      <c r="R65" s="50"/>
      <c r="S65" s="50"/>
      <c r="T65" s="50"/>
      <c r="U65" s="50"/>
      <c r="V65" s="107"/>
      <c r="W65" s="50"/>
      <c r="X65" s="50"/>
      <c r="Y65" s="50">
        <f t="shared" si="0"/>
        <v>18</v>
      </c>
    </row>
    <row r="66" spans="1:25" ht="12.75">
      <c r="A66" s="50">
        <v>62</v>
      </c>
      <c r="B66" s="50"/>
      <c r="C66" s="50"/>
      <c r="D66" s="50"/>
      <c r="E66" s="50"/>
      <c r="F66" s="50"/>
      <c r="G66" s="50"/>
      <c r="H66" s="50"/>
      <c r="I66" s="50"/>
      <c r="J66" s="50"/>
      <c r="K66" s="50"/>
      <c r="L66" s="50"/>
      <c r="M66" s="50"/>
      <c r="N66" s="50"/>
      <c r="O66" s="50"/>
      <c r="P66" s="50"/>
      <c r="Q66" s="50"/>
      <c r="R66" s="50"/>
      <c r="S66" s="50"/>
      <c r="T66" s="50"/>
      <c r="U66" s="50"/>
      <c r="V66" s="107"/>
      <c r="W66" s="50"/>
      <c r="X66" s="50"/>
      <c r="Y66" s="50">
        <f t="shared" si="0"/>
        <v>18</v>
      </c>
    </row>
    <row r="67" spans="1:25" ht="12.75">
      <c r="A67" s="50">
        <v>63</v>
      </c>
      <c r="B67" s="50"/>
      <c r="C67" s="50"/>
      <c r="D67" s="50"/>
      <c r="E67" s="50"/>
      <c r="F67" s="50"/>
      <c r="G67" s="50"/>
      <c r="H67" s="50"/>
      <c r="I67" s="50"/>
      <c r="J67" s="50"/>
      <c r="K67" s="50"/>
      <c r="L67" s="50"/>
      <c r="M67" s="50"/>
      <c r="N67" s="50"/>
      <c r="O67" s="50"/>
      <c r="P67" s="50"/>
      <c r="Q67" s="50"/>
      <c r="R67" s="50"/>
      <c r="S67" s="50"/>
      <c r="T67" s="50"/>
      <c r="U67" s="50"/>
      <c r="V67" s="107"/>
      <c r="W67" s="50"/>
      <c r="X67" s="50"/>
      <c r="Y67" s="50">
        <f t="shared" si="0"/>
        <v>18</v>
      </c>
    </row>
    <row r="68" spans="1:25" ht="12.75">
      <c r="A68" s="50">
        <v>64</v>
      </c>
      <c r="B68" s="50"/>
      <c r="C68" s="50"/>
      <c r="D68" s="50"/>
      <c r="E68" s="50"/>
      <c r="F68" s="50"/>
      <c r="G68" s="50"/>
      <c r="H68" s="50"/>
      <c r="I68" s="50"/>
      <c r="J68" s="50"/>
      <c r="K68" s="50"/>
      <c r="L68" s="50"/>
      <c r="M68" s="50"/>
      <c r="N68" s="50"/>
      <c r="O68" s="50"/>
      <c r="P68" s="50"/>
      <c r="Q68" s="50"/>
      <c r="R68" s="50"/>
      <c r="S68" s="50"/>
      <c r="T68" s="50"/>
      <c r="U68" s="50"/>
      <c r="V68" s="107"/>
      <c r="W68" s="50"/>
      <c r="X68" s="50"/>
      <c r="Y68" s="50">
        <f t="shared" si="0"/>
        <v>18</v>
      </c>
    </row>
    <row r="69" spans="1:25" ht="12.75">
      <c r="A69" s="50">
        <v>65</v>
      </c>
      <c r="B69" s="50"/>
      <c r="C69" s="50"/>
      <c r="D69" s="50"/>
      <c r="E69" s="50"/>
      <c r="F69" s="50"/>
      <c r="G69" s="50"/>
      <c r="H69" s="50"/>
      <c r="I69" s="50"/>
      <c r="J69" s="50"/>
      <c r="K69" s="50"/>
      <c r="L69" s="50"/>
      <c r="M69" s="50"/>
      <c r="N69" s="50"/>
      <c r="O69" s="50"/>
      <c r="P69" s="50"/>
      <c r="Q69" s="50"/>
      <c r="R69" s="50"/>
      <c r="S69" s="50"/>
      <c r="T69" s="50"/>
      <c r="U69" s="50"/>
      <c r="V69" s="107"/>
      <c r="W69" s="50"/>
      <c r="X69" s="50"/>
      <c r="Y69" s="50">
        <f t="shared" si="0"/>
        <v>18</v>
      </c>
    </row>
    <row r="70" spans="1:25" ht="12.75">
      <c r="A70" s="50">
        <v>66</v>
      </c>
      <c r="B70" s="134"/>
      <c r="C70" s="50"/>
      <c r="D70" s="50"/>
      <c r="E70" s="50"/>
      <c r="F70" s="50"/>
      <c r="G70" s="50"/>
      <c r="H70" s="50"/>
      <c r="I70" s="50"/>
      <c r="J70" s="50"/>
      <c r="K70" s="50"/>
      <c r="L70" s="50"/>
      <c r="M70" s="50"/>
      <c r="N70" s="50"/>
      <c r="O70" s="50"/>
      <c r="P70" s="50"/>
      <c r="Q70" s="50"/>
      <c r="R70" s="50"/>
      <c r="S70" s="50"/>
      <c r="T70" s="50"/>
      <c r="U70" s="50"/>
      <c r="V70" s="107"/>
      <c r="W70" s="50"/>
      <c r="X70" s="50"/>
      <c r="Y70" s="50">
        <f aca="true" t="shared" si="1" ref="Y70:Y133">SUM(IF(D70=0,1,0),IF(E70=0,1,0),IF(F70=0,1,0),IF(G70=0,1,0),IF(H70=0,1,0),IF(I70=0,1,0),IF(J70=0,1,0),IF(K70=0,1,0),IF(L70=0,1,0),IF(M70=0,1,0),IF(N70=0,1,0),IF(O70=0,1,0),IF(P70=0,1,0),IF(Q70=0,1,0),IF(R70=0,1,0),IF(S70=0,1,0),IF(T70=0,1,0),IF(U70=0,1,0))-18+$E$2</f>
        <v>18</v>
      </c>
    </row>
    <row r="71" spans="1:25" ht="12.75">
      <c r="A71" s="50">
        <v>67</v>
      </c>
      <c r="B71" s="50"/>
      <c r="C71" s="50"/>
      <c r="D71" s="50"/>
      <c r="E71" s="50"/>
      <c r="F71" s="50"/>
      <c r="G71" s="50"/>
      <c r="H71" s="50"/>
      <c r="I71" s="50"/>
      <c r="J71" s="50"/>
      <c r="K71" s="50"/>
      <c r="L71" s="50"/>
      <c r="M71" s="50"/>
      <c r="N71" s="50"/>
      <c r="O71" s="50"/>
      <c r="P71" s="50"/>
      <c r="Q71" s="50"/>
      <c r="R71" s="50"/>
      <c r="S71" s="50"/>
      <c r="T71" s="50"/>
      <c r="U71" s="50"/>
      <c r="V71" s="107"/>
      <c r="W71" s="50"/>
      <c r="X71" s="50"/>
      <c r="Y71" s="50">
        <f t="shared" si="1"/>
        <v>18</v>
      </c>
    </row>
    <row r="72" spans="1:25" ht="12.75">
      <c r="A72" s="50">
        <v>68</v>
      </c>
      <c r="B72" s="50"/>
      <c r="C72" s="50"/>
      <c r="D72" s="50"/>
      <c r="E72" s="50"/>
      <c r="F72" s="50"/>
      <c r="G72" s="50"/>
      <c r="H72" s="50"/>
      <c r="I72" s="50"/>
      <c r="J72" s="50"/>
      <c r="K72" s="50"/>
      <c r="L72" s="50"/>
      <c r="M72" s="50"/>
      <c r="N72" s="50"/>
      <c r="O72" s="50"/>
      <c r="P72" s="50"/>
      <c r="Q72" s="50"/>
      <c r="R72" s="50"/>
      <c r="S72" s="50"/>
      <c r="T72" s="50"/>
      <c r="U72" s="50"/>
      <c r="V72" s="107"/>
      <c r="W72" s="50"/>
      <c r="X72" s="50"/>
      <c r="Y72" s="50">
        <f t="shared" si="1"/>
        <v>18</v>
      </c>
    </row>
    <row r="73" spans="1:25" ht="12.75">
      <c r="A73" s="50">
        <v>69</v>
      </c>
      <c r="B73" s="134"/>
      <c r="C73" s="50"/>
      <c r="D73" s="50"/>
      <c r="E73" s="50"/>
      <c r="F73" s="50"/>
      <c r="G73" s="50"/>
      <c r="H73" s="50"/>
      <c r="I73" s="50"/>
      <c r="J73" s="50"/>
      <c r="K73" s="50"/>
      <c r="L73" s="50"/>
      <c r="M73" s="50"/>
      <c r="N73" s="50"/>
      <c r="O73" s="50"/>
      <c r="P73" s="50"/>
      <c r="Q73" s="50"/>
      <c r="R73" s="50"/>
      <c r="S73" s="50"/>
      <c r="T73" s="50"/>
      <c r="U73" s="50"/>
      <c r="V73" s="107"/>
      <c r="W73" s="50"/>
      <c r="X73" s="50"/>
      <c r="Y73" s="50">
        <f t="shared" si="1"/>
        <v>18</v>
      </c>
    </row>
    <row r="74" spans="1:25" ht="12.75">
      <c r="A74" s="50">
        <v>70</v>
      </c>
      <c r="B74" s="50"/>
      <c r="C74" s="50"/>
      <c r="D74" s="50"/>
      <c r="E74" s="50"/>
      <c r="F74" s="50"/>
      <c r="G74" s="50"/>
      <c r="H74" s="50"/>
      <c r="I74" s="50"/>
      <c r="J74" s="50"/>
      <c r="K74" s="50"/>
      <c r="L74" s="50"/>
      <c r="M74" s="50"/>
      <c r="N74" s="50"/>
      <c r="O74" s="50"/>
      <c r="P74" s="50"/>
      <c r="Q74" s="50"/>
      <c r="R74" s="50"/>
      <c r="S74" s="50"/>
      <c r="T74" s="50"/>
      <c r="U74" s="50"/>
      <c r="V74" s="107"/>
      <c r="W74" s="50"/>
      <c r="X74" s="50"/>
      <c r="Y74" s="50">
        <f t="shared" si="1"/>
        <v>18</v>
      </c>
    </row>
    <row r="75" spans="1:25" ht="12.75">
      <c r="A75" s="50">
        <v>71</v>
      </c>
      <c r="B75" s="134"/>
      <c r="C75" s="50"/>
      <c r="D75" s="50"/>
      <c r="E75" s="50"/>
      <c r="F75" s="50"/>
      <c r="G75" s="50"/>
      <c r="H75" s="50"/>
      <c r="I75" s="50"/>
      <c r="J75" s="50"/>
      <c r="K75" s="50"/>
      <c r="L75" s="50"/>
      <c r="M75" s="50"/>
      <c r="N75" s="50"/>
      <c r="O75" s="50"/>
      <c r="P75" s="50"/>
      <c r="Q75" s="50"/>
      <c r="R75" s="50"/>
      <c r="S75" s="50"/>
      <c r="T75" s="50"/>
      <c r="U75" s="50"/>
      <c r="V75" s="107"/>
      <c r="W75" s="50"/>
      <c r="X75" s="50"/>
      <c r="Y75" s="50">
        <f t="shared" si="1"/>
        <v>18</v>
      </c>
    </row>
    <row r="76" spans="1:25" ht="12.75">
      <c r="A76" s="50">
        <v>72</v>
      </c>
      <c r="B76" s="134"/>
      <c r="C76" s="50"/>
      <c r="D76" s="50"/>
      <c r="E76" s="50"/>
      <c r="F76" s="50"/>
      <c r="G76" s="50"/>
      <c r="H76" s="50"/>
      <c r="I76" s="50"/>
      <c r="J76" s="50"/>
      <c r="K76" s="50"/>
      <c r="L76" s="50"/>
      <c r="M76" s="50"/>
      <c r="N76" s="50"/>
      <c r="O76" s="50"/>
      <c r="P76" s="50"/>
      <c r="Q76" s="50"/>
      <c r="R76" s="50"/>
      <c r="S76" s="50"/>
      <c r="T76" s="50"/>
      <c r="U76" s="50"/>
      <c r="V76" s="107"/>
      <c r="W76" s="50"/>
      <c r="X76" s="50"/>
      <c r="Y76" s="50">
        <f t="shared" si="1"/>
        <v>18</v>
      </c>
    </row>
    <row r="77" spans="1:25" ht="12.75">
      <c r="A77" s="50">
        <v>73</v>
      </c>
      <c r="B77" s="134"/>
      <c r="C77" s="50"/>
      <c r="D77" s="50"/>
      <c r="E77" s="50"/>
      <c r="F77" s="50"/>
      <c r="G77" s="50"/>
      <c r="H77" s="50"/>
      <c r="I77" s="50"/>
      <c r="J77" s="50"/>
      <c r="K77" s="50"/>
      <c r="L77" s="50"/>
      <c r="M77" s="50"/>
      <c r="N77" s="50"/>
      <c r="O77" s="50"/>
      <c r="P77" s="50"/>
      <c r="Q77" s="50"/>
      <c r="R77" s="50"/>
      <c r="S77" s="50"/>
      <c r="T77" s="50"/>
      <c r="U77" s="50"/>
      <c r="V77" s="107"/>
      <c r="W77" s="50"/>
      <c r="X77" s="50"/>
      <c r="Y77" s="50">
        <f t="shared" si="1"/>
        <v>18</v>
      </c>
    </row>
    <row r="78" spans="1:25" ht="12.75">
      <c r="A78" s="50">
        <v>74</v>
      </c>
      <c r="B78" s="134"/>
      <c r="C78" s="50"/>
      <c r="D78" s="50"/>
      <c r="E78" s="50"/>
      <c r="F78" s="50"/>
      <c r="G78" s="50"/>
      <c r="H78" s="50"/>
      <c r="I78" s="50"/>
      <c r="J78" s="50"/>
      <c r="K78" s="50"/>
      <c r="L78" s="50"/>
      <c r="M78" s="50"/>
      <c r="N78" s="50"/>
      <c r="O78" s="50"/>
      <c r="P78" s="50"/>
      <c r="Q78" s="50"/>
      <c r="R78" s="50"/>
      <c r="S78" s="50"/>
      <c r="T78" s="50"/>
      <c r="U78" s="50"/>
      <c r="V78" s="107"/>
      <c r="W78" s="50"/>
      <c r="X78" s="50"/>
      <c r="Y78" s="50">
        <f t="shared" si="1"/>
        <v>18</v>
      </c>
    </row>
    <row r="79" spans="1:25" ht="12.75">
      <c r="A79" s="50">
        <v>75</v>
      </c>
      <c r="B79" s="134"/>
      <c r="C79" s="50"/>
      <c r="D79" s="50"/>
      <c r="E79" s="50"/>
      <c r="F79" s="50"/>
      <c r="G79" s="50"/>
      <c r="H79" s="50"/>
      <c r="I79" s="50"/>
      <c r="J79" s="50"/>
      <c r="K79" s="50"/>
      <c r="L79" s="50"/>
      <c r="M79" s="50"/>
      <c r="N79" s="50"/>
      <c r="O79" s="50"/>
      <c r="P79" s="50"/>
      <c r="Q79" s="50"/>
      <c r="R79" s="50"/>
      <c r="S79" s="50"/>
      <c r="T79" s="50"/>
      <c r="U79" s="50"/>
      <c r="V79" s="107"/>
      <c r="W79" s="50"/>
      <c r="X79" s="50"/>
      <c r="Y79" s="50">
        <f t="shared" si="1"/>
        <v>18</v>
      </c>
    </row>
    <row r="80" spans="1:25" ht="12.75">
      <c r="A80" s="50">
        <v>76</v>
      </c>
      <c r="B80" s="50"/>
      <c r="C80" s="50"/>
      <c r="D80" s="50"/>
      <c r="E80" s="50"/>
      <c r="F80" s="50"/>
      <c r="G80" s="50"/>
      <c r="H80" s="50"/>
      <c r="I80" s="50"/>
      <c r="J80" s="50"/>
      <c r="K80" s="50"/>
      <c r="L80" s="50"/>
      <c r="M80" s="50"/>
      <c r="N80" s="50"/>
      <c r="O80" s="50"/>
      <c r="P80" s="50"/>
      <c r="Q80" s="50"/>
      <c r="R80" s="50"/>
      <c r="S80" s="50"/>
      <c r="T80" s="50"/>
      <c r="U80" s="50"/>
      <c r="V80" s="107"/>
      <c r="W80" s="50"/>
      <c r="X80" s="50"/>
      <c r="Y80" s="50">
        <f t="shared" si="1"/>
        <v>18</v>
      </c>
    </row>
    <row r="81" spans="1:25" ht="12.75">
      <c r="A81" s="50">
        <v>77</v>
      </c>
      <c r="B81" s="50"/>
      <c r="C81" s="50"/>
      <c r="D81" s="50"/>
      <c r="E81" s="50"/>
      <c r="F81" s="50"/>
      <c r="G81" s="50"/>
      <c r="H81" s="50"/>
      <c r="I81" s="50"/>
      <c r="J81" s="50"/>
      <c r="K81" s="50"/>
      <c r="L81" s="50"/>
      <c r="M81" s="50"/>
      <c r="N81" s="50"/>
      <c r="O81" s="50"/>
      <c r="P81" s="50"/>
      <c r="Q81" s="50"/>
      <c r="R81" s="50"/>
      <c r="S81" s="50"/>
      <c r="T81" s="50"/>
      <c r="U81" s="50"/>
      <c r="V81" s="107"/>
      <c r="W81" s="50"/>
      <c r="X81" s="50"/>
      <c r="Y81" s="50">
        <f t="shared" si="1"/>
        <v>18</v>
      </c>
    </row>
    <row r="82" spans="1:25" ht="12.75">
      <c r="A82" s="50">
        <v>78</v>
      </c>
      <c r="B82" s="134"/>
      <c r="C82" s="50"/>
      <c r="D82" s="50"/>
      <c r="E82" s="50"/>
      <c r="F82" s="50"/>
      <c r="G82" s="50"/>
      <c r="H82" s="50"/>
      <c r="I82" s="50"/>
      <c r="J82" s="50"/>
      <c r="K82" s="50"/>
      <c r="L82" s="50"/>
      <c r="M82" s="50"/>
      <c r="N82" s="50"/>
      <c r="O82" s="50"/>
      <c r="P82" s="50"/>
      <c r="Q82" s="50"/>
      <c r="R82" s="50"/>
      <c r="S82" s="50"/>
      <c r="T82" s="50"/>
      <c r="U82" s="50"/>
      <c r="V82" s="107"/>
      <c r="W82" s="50"/>
      <c r="X82" s="50"/>
      <c r="Y82" s="50">
        <f t="shared" si="1"/>
        <v>18</v>
      </c>
    </row>
    <row r="83" spans="1:25" ht="12.75">
      <c r="A83" s="50">
        <v>79</v>
      </c>
      <c r="B83" s="134"/>
      <c r="C83" s="50"/>
      <c r="D83" s="50"/>
      <c r="E83" s="50"/>
      <c r="F83" s="50"/>
      <c r="G83" s="50"/>
      <c r="H83" s="50"/>
      <c r="I83" s="50"/>
      <c r="J83" s="50"/>
      <c r="K83" s="50"/>
      <c r="L83" s="50"/>
      <c r="M83" s="50"/>
      <c r="N83" s="50"/>
      <c r="O83" s="50"/>
      <c r="P83" s="50"/>
      <c r="Q83" s="50"/>
      <c r="R83" s="50"/>
      <c r="S83" s="50"/>
      <c r="T83" s="50"/>
      <c r="U83" s="50"/>
      <c r="V83" s="107"/>
      <c r="W83" s="50"/>
      <c r="X83" s="50"/>
      <c r="Y83" s="50">
        <f t="shared" si="1"/>
        <v>18</v>
      </c>
    </row>
    <row r="84" spans="1:25" ht="12.75">
      <c r="A84" s="50">
        <v>80</v>
      </c>
      <c r="B84" s="134"/>
      <c r="C84" s="50"/>
      <c r="D84" s="50"/>
      <c r="E84" s="50"/>
      <c r="F84" s="50"/>
      <c r="G84" s="50"/>
      <c r="H84" s="50"/>
      <c r="I84" s="50"/>
      <c r="J84" s="50"/>
      <c r="K84" s="50"/>
      <c r="L84" s="50"/>
      <c r="M84" s="50"/>
      <c r="N84" s="50"/>
      <c r="O84" s="50"/>
      <c r="P84" s="50"/>
      <c r="Q84" s="50"/>
      <c r="R84" s="50"/>
      <c r="S84" s="50"/>
      <c r="T84" s="50"/>
      <c r="U84" s="50"/>
      <c r="V84" s="107"/>
      <c r="W84" s="50"/>
      <c r="X84" s="50"/>
      <c r="Y84" s="50">
        <f t="shared" si="1"/>
        <v>18</v>
      </c>
    </row>
    <row r="85" spans="1:25" ht="12.75">
      <c r="A85" s="50">
        <v>81</v>
      </c>
      <c r="B85" s="134"/>
      <c r="C85" s="50"/>
      <c r="D85" s="50"/>
      <c r="E85" s="50"/>
      <c r="F85" s="50"/>
      <c r="G85" s="50"/>
      <c r="H85" s="50"/>
      <c r="I85" s="50"/>
      <c r="J85" s="50"/>
      <c r="K85" s="50"/>
      <c r="L85" s="50"/>
      <c r="M85" s="50"/>
      <c r="N85" s="50"/>
      <c r="O85" s="50"/>
      <c r="P85" s="50"/>
      <c r="Q85" s="50"/>
      <c r="R85" s="50"/>
      <c r="S85" s="50"/>
      <c r="T85" s="50"/>
      <c r="U85" s="50"/>
      <c r="V85" s="107"/>
      <c r="W85" s="50"/>
      <c r="X85" s="50"/>
      <c r="Y85" s="50">
        <f t="shared" si="1"/>
        <v>18</v>
      </c>
    </row>
    <row r="86" spans="1:25" ht="12.75">
      <c r="A86" s="50">
        <v>82</v>
      </c>
      <c r="B86" s="134"/>
      <c r="C86" s="50"/>
      <c r="D86" s="50"/>
      <c r="E86" s="50"/>
      <c r="F86" s="50"/>
      <c r="G86" s="50"/>
      <c r="H86" s="50"/>
      <c r="I86" s="50"/>
      <c r="J86" s="50"/>
      <c r="K86" s="50"/>
      <c r="L86" s="50"/>
      <c r="M86" s="50"/>
      <c r="N86" s="50"/>
      <c r="O86" s="50"/>
      <c r="P86" s="50"/>
      <c r="Q86" s="50"/>
      <c r="R86" s="50"/>
      <c r="S86" s="50"/>
      <c r="T86" s="50"/>
      <c r="U86" s="50"/>
      <c r="V86" s="107"/>
      <c r="W86" s="50"/>
      <c r="X86" s="50"/>
      <c r="Y86" s="50">
        <f t="shared" si="1"/>
        <v>18</v>
      </c>
    </row>
    <row r="87" spans="1:25" ht="12.75">
      <c r="A87" s="50">
        <v>83</v>
      </c>
      <c r="B87" s="134"/>
      <c r="C87" s="50"/>
      <c r="D87" s="50"/>
      <c r="E87" s="50"/>
      <c r="F87" s="50"/>
      <c r="G87" s="50"/>
      <c r="H87" s="50"/>
      <c r="I87" s="50"/>
      <c r="J87" s="50"/>
      <c r="K87" s="50"/>
      <c r="L87" s="50"/>
      <c r="M87" s="50"/>
      <c r="N87" s="50"/>
      <c r="O87" s="50"/>
      <c r="P87" s="50"/>
      <c r="Q87" s="50"/>
      <c r="R87" s="50"/>
      <c r="S87" s="50"/>
      <c r="T87" s="50"/>
      <c r="U87" s="50"/>
      <c r="V87" s="107"/>
      <c r="W87" s="50"/>
      <c r="X87" s="50"/>
      <c r="Y87" s="50">
        <f t="shared" si="1"/>
        <v>18</v>
      </c>
    </row>
    <row r="88" spans="1:25" ht="12.75">
      <c r="A88" s="50">
        <v>84</v>
      </c>
      <c r="B88" s="134"/>
      <c r="C88" s="50"/>
      <c r="D88" s="50"/>
      <c r="E88" s="50"/>
      <c r="F88" s="50"/>
      <c r="G88" s="50"/>
      <c r="H88" s="50"/>
      <c r="I88" s="50"/>
      <c r="J88" s="50"/>
      <c r="K88" s="50"/>
      <c r="L88" s="50"/>
      <c r="M88" s="50"/>
      <c r="N88" s="50"/>
      <c r="O88" s="50"/>
      <c r="P88" s="50"/>
      <c r="Q88" s="50"/>
      <c r="R88" s="50"/>
      <c r="S88" s="50"/>
      <c r="T88" s="50"/>
      <c r="U88" s="50"/>
      <c r="V88" s="107"/>
      <c r="W88" s="50"/>
      <c r="X88" s="50"/>
      <c r="Y88" s="50">
        <f t="shared" si="1"/>
        <v>18</v>
      </c>
    </row>
    <row r="89" spans="1:25" ht="12.75">
      <c r="A89" s="50">
        <v>85</v>
      </c>
      <c r="B89" s="134"/>
      <c r="C89" s="50"/>
      <c r="D89" s="50"/>
      <c r="E89" s="50"/>
      <c r="F89" s="50"/>
      <c r="G89" s="50"/>
      <c r="H89" s="50"/>
      <c r="I89" s="50"/>
      <c r="J89" s="50"/>
      <c r="K89" s="50"/>
      <c r="L89" s="50"/>
      <c r="M89" s="50"/>
      <c r="N89" s="50"/>
      <c r="O89" s="50"/>
      <c r="P89" s="50"/>
      <c r="Q89" s="50"/>
      <c r="R89" s="50"/>
      <c r="S89" s="50"/>
      <c r="T89" s="50"/>
      <c r="U89" s="50"/>
      <c r="V89" s="107"/>
      <c r="W89" s="50"/>
      <c r="X89" s="50"/>
      <c r="Y89" s="50">
        <f t="shared" si="1"/>
        <v>18</v>
      </c>
    </row>
    <row r="90" spans="1:25" ht="12.75">
      <c r="A90" s="50">
        <v>86</v>
      </c>
      <c r="B90" s="50"/>
      <c r="C90" s="50"/>
      <c r="D90" s="50"/>
      <c r="E90" s="50"/>
      <c r="F90" s="50"/>
      <c r="G90" s="50"/>
      <c r="H90" s="50"/>
      <c r="I90" s="50"/>
      <c r="J90" s="50"/>
      <c r="K90" s="50"/>
      <c r="L90" s="50"/>
      <c r="M90" s="50"/>
      <c r="N90" s="50"/>
      <c r="O90" s="50"/>
      <c r="P90" s="50"/>
      <c r="Q90" s="50"/>
      <c r="R90" s="50"/>
      <c r="S90" s="50"/>
      <c r="T90" s="50"/>
      <c r="U90" s="50"/>
      <c r="V90" s="107"/>
      <c r="W90" s="50"/>
      <c r="X90" s="50"/>
      <c r="Y90" s="50">
        <f t="shared" si="1"/>
        <v>18</v>
      </c>
    </row>
    <row r="91" spans="1:25" ht="12.75">
      <c r="A91" s="50">
        <v>87</v>
      </c>
      <c r="B91" s="50"/>
      <c r="C91" s="50"/>
      <c r="D91" s="50"/>
      <c r="E91" s="50"/>
      <c r="F91" s="50"/>
      <c r="G91" s="50"/>
      <c r="H91" s="50"/>
      <c r="I91" s="50"/>
      <c r="J91" s="50"/>
      <c r="K91" s="50"/>
      <c r="L91" s="50"/>
      <c r="M91" s="50"/>
      <c r="N91" s="50"/>
      <c r="O91" s="50"/>
      <c r="P91" s="50"/>
      <c r="Q91" s="50"/>
      <c r="R91" s="50"/>
      <c r="S91" s="50"/>
      <c r="T91" s="50"/>
      <c r="U91" s="50"/>
      <c r="V91" s="107"/>
      <c r="W91" s="50"/>
      <c r="X91" s="50"/>
      <c r="Y91" s="50">
        <f t="shared" si="1"/>
        <v>18</v>
      </c>
    </row>
    <row r="92" spans="1:25" ht="12.75">
      <c r="A92" s="50">
        <v>88</v>
      </c>
      <c r="B92" s="50"/>
      <c r="C92" s="50"/>
      <c r="D92" s="50"/>
      <c r="E92" s="50"/>
      <c r="F92" s="50"/>
      <c r="G92" s="50"/>
      <c r="H92" s="50"/>
      <c r="I92" s="50"/>
      <c r="J92" s="50"/>
      <c r="K92" s="50"/>
      <c r="L92" s="50"/>
      <c r="M92" s="50"/>
      <c r="N92" s="50"/>
      <c r="O92" s="50"/>
      <c r="P92" s="50"/>
      <c r="Q92" s="50"/>
      <c r="R92" s="50"/>
      <c r="S92" s="50"/>
      <c r="T92" s="50"/>
      <c r="U92" s="50"/>
      <c r="V92" s="107"/>
      <c r="W92" s="50"/>
      <c r="X92" s="50"/>
      <c r="Y92" s="50">
        <f t="shared" si="1"/>
        <v>18</v>
      </c>
    </row>
    <row r="93" spans="1:25" ht="12.75">
      <c r="A93" s="50">
        <v>89</v>
      </c>
      <c r="B93" s="50"/>
      <c r="C93" s="50"/>
      <c r="D93" s="50"/>
      <c r="E93" s="50"/>
      <c r="F93" s="50"/>
      <c r="G93" s="50"/>
      <c r="H93" s="50"/>
      <c r="I93" s="50"/>
      <c r="J93" s="50"/>
      <c r="K93" s="50"/>
      <c r="L93" s="50"/>
      <c r="M93" s="50"/>
      <c r="N93" s="50"/>
      <c r="O93" s="50"/>
      <c r="P93" s="50"/>
      <c r="Q93" s="50"/>
      <c r="R93" s="50"/>
      <c r="S93" s="50"/>
      <c r="T93" s="50"/>
      <c r="U93" s="50"/>
      <c r="V93" s="107"/>
      <c r="W93" s="50"/>
      <c r="X93" s="50"/>
      <c r="Y93" s="50">
        <f t="shared" si="1"/>
        <v>18</v>
      </c>
    </row>
    <row r="94" spans="1:25" ht="12.75">
      <c r="A94" s="50">
        <v>90</v>
      </c>
      <c r="B94" s="50"/>
      <c r="C94" s="50"/>
      <c r="D94" s="50"/>
      <c r="E94" s="50"/>
      <c r="F94" s="50"/>
      <c r="G94" s="50"/>
      <c r="H94" s="50"/>
      <c r="I94" s="50"/>
      <c r="J94" s="50"/>
      <c r="K94" s="50"/>
      <c r="L94" s="50"/>
      <c r="M94" s="50"/>
      <c r="N94" s="50"/>
      <c r="O94" s="50"/>
      <c r="P94" s="50"/>
      <c r="Q94" s="50"/>
      <c r="R94" s="50"/>
      <c r="S94" s="50"/>
      <c r="T94" s="50"/>
      <c r="U94" s="50"/>
      <c r="V94" s="107"/>
      <c r="W94" s="50"/>
      <c r="X94" s="50"/>
      <c r="Y94" s="50">
        <f t="shared" si="1"/>
        <v>18</v>
      </c>
    </row>
    <row r="95" spans="1:25" ht="12.75">
      <c r="A95" s="50">
        <v>91</v>
      </c>
      <c r="B95" s="134"/>
      <c r="C95" s="50"/>
      <c r="D95" s="50"/>
      <c r="E95" s="50"/>
      <c r="F95" s="50"/>
      <c r="G95" s="50"/>
      <c r="H95" s="50"/>
      <c r="I95" s="50"/>
      <c r="J95" s="50"/>
      <c r="K95" s="50"/>
      <c r="L95" s="50"/>
      <c r="M95" s="50"/>
      <c r="N95" s="50"/>
      <c r="O95" s="50"/>
      <c r="P95" s="50"/>
      <c r="Q95" s="50"/>
      <c r="R95" s="50"/>
      <c r="S95" s="50"/>
      <c r="T95" s="50"/>
      <c r="U95" s="50"/>
      <c r="V95" s="107"/>
      <c r="W95" s="50"/>
      <c r="X95" s="50"/>
      <c r="Y95" s="50">
        <f t="shared" si="1"/>
        <v>18</v>
      </c>
    </row>
    <row r="96" spans="1:25" ht="12.75">
      <c r="A96" s="50">
        <v>92</v>
      </c>
      <c r="B96" s="134"/>
      <c r="C96" s="50"/>
      <c r="D96" s="50"/>
      <c r="E96" s="50"/>
      <c r="F96" s="50"/>
      <c r="G96" s="50"/>
      <c r="H96" s="50"/>
      <c r="I96" s="50"/>
      <c r="J96" s="50"/>
      <c r="K96" s="50"/>
      <c r="L96" s="50"/>
      <c r="M96" s="50"/>
      <c r="N96" s="50"/>
      <c r="O96" s="50"/>
      <c r="P96" s="50"/>
      <c r="Q96" s="50"/>
      <c r="R96" s="50"/>
      <c r="S96" s="50"/>
      <c r="T96" s="50"/>
      <c r="U96" s="50"/>
      <c r="V96" s="107"/>
      <c r="W96" s="50"/>
      <c r="X96" s="50"/>
      <c r="Y96" s="50">
        <f t="shared" si="1"/>
        <v>18</v>
      </c>
    </row>
    <row r="97" spans="1:25" ht="12.75">
      <c r="A97" s="50">
        <v>93</v>
      </c>
      <c r="B97" s="129"/>
      <c r="C97" s="50"/>
      <c r="D97" s="50"/>
      <c r="E97" s="50"/>
      <c r="F97" s="50"/>
      <c r="G97" s="50"/>
      <c r="H97" s="50"/>
      <c r="I97" s="50"/>
      <c r="J97" s="50"/>
      <c r="K97" s="50"/>
      <c r="L97" s="50"/>
      <c r="M97" s="50"/>
      <c r="N97" s="50"/>
      <c r="O97" s="50"/>
      <c r="P97" s="50"/>
      <c r="Q97" s="50"/>
      <c r="R97" s="50"/>
      <c r="S97" s="50"/>
      <c r="T97" s="50"/>
      <c r="U97" s="50"/>
      <c r="V97" s="107"/>
      <c r="W97" s="50"/>
      <c r="X97" s="50"/>
      <c r="Y97" s="50">
        <f t="shared" si="1"/>
        <v>18</v>
      </c>
    </row>
    <row r="98" spans="1:25" ht="12.75">
      <c r="A98" s="50">
        <v>94</v>
      </c>
      <c r="B98" s="129"/>
      <c r="C98" s="50"/>
      <c r="D98" s="50"/>
      <c r="E98" s="50"/>
      <c r="F98" s="50"/>
      <c r="G98" s="50"/>
      <c r="H98" s="50"/>
      <c r="I98" s="50"/>
      <c r="J98" s="50"/>
      <c r="K98" s="50"/>
      <c r="L98" s="50"/>
      <c r="M98" s="50"/>
      <c r="N98" s="50"/>
      <c r="O98" s="50"/>
      <c r="P98" s="50"/>
      <c r="Q98" s="50"/>
      <c r="R98" s="50"/>
      <c r="S98" s="50"/>
      <c r="T98" s="50"/>
      <c r="U98" s="50"/>
      <c r="V98" s="107"/>
      <c r="W98" s="50"/>
      <c r="X98" s="50"/>
      <c r="Y98" s="50">
        <f t="shared" si="1"/>
        <v>18</v>
      </c>
    </row>
    <row r="99" spans="1:25" ht="12.75">
      <c r="A99" s="50">
        <v>95</v>
      </c>
      <c r="B99" s="129"/>
      <c r="C99" s="50"/>
      <c r="D99" s="50"/>
      <c r="E99" s="50"/>
      <c r="F99" s="50"/>
      <c r="G99" s="50"/>
      <c r="H99" s="50"/>
      <c r="I99" s="50"/>
      <c r="J99" s="50"/>
      <c r="K99" s="50"/>
      <c r="L99" s="50"/>
      <c r="M99" s="50"/>
      <c r="N99" s="50"/>
      <c r="O99" s="50"/>
      <c r="P99" s="50"/>
      <c r="Q99" s="50"/>
      <c r="R99" s="50"/>
      <c r="S99" s="50"/>
      <c r="T99" s="50"/>
      <c r="U99" s="50"/>
      <c r="V99" s="107"/>
      <c r="W99" s="50"/>
      <c r="X99" s="50"/>
      <c r="Y99" s="50">
        <f t="shared" si="1"/>
        <v>18</v>
      </c>
    </row>
    <row r="100" spans="1:25" ht="12.75">
      <c r="A100" s="50">
        <v>96</v>
      </c>
      <c r="B100" s="129"/>
      <c r="C100" s="50"/>
      <c r="D100" s="50"/>
      <c r="E100" s="50"/>
      <c r="F100" s="50"/>
      <c r="G100" s="50"/>
      <c r="H100" s="50"/>
      <c r="I100" s="50"/>
      <c r="J100" s="50"/>
      <c r="K100" s="50"/>
      <c r="L100" s="50"/>
      <c r="M100" s="50"/>
      <c r="N100" s="50"/>
      <c r="O100" s="50"/>
      <c r="P100" s="50"/>
      <c r="Q100" s="50"/>
      <c r="R100" s="50"/>
      <c r="S100" s="50"/>
      <c r="T100" s="50"/>
      <c r="U100" s="50"/>
      <c r="V100" s="107"/>
      <c r="W100" s="50"/>
      <c r="X100" s="50"/>
      <c r="Y100" s="50">
        <f t="shared" si="1"/>
        <v>18</v>
      </c>
    </row>
    <row r="101" spans="1:25" ht="12.75">
      <c r="A101" s="50">
        <v>97</v>
      </c>
      <c r="B101" s="129"/>
      <c r="C101" s="50"/>
      <c r="D101" s="50"/>
      <c r="E101" s="50"/>
      <c r="F101" s="50"/>
      <c r="G101" s="50"/>
      <c r="H101" s="50"/>
      <c r="I101" s="50"/>
      <c r="J101" s="50"/>
      <c r="K101" s="50"/>
      <c r="L101" s="50"/>
      <c r="M101" s="50"/>
      <c r="N101" s="50"/>
      <c r="O101" s="50"/>
      <c r="P101" s="50"/>
      <c r="Q101" s="50"/>
      <c r="R101" s="50"/>
      <c r="S101" s="50"/>
      <c r="T101" s="50"/>
      <c r="U101" s="50"/>
      <c r="V101" s="107"/>
      <c r="W101" s="50"/>
      <c r="X101" s="50"/>
      <c r="Y101" s="50">
        <f t="shared" si="1"/>
        <v>18</v>
      </c>
    </row>
    <row r="102" spans="1:25" ht="12.75">
      <c r="A102" s="50">
        <v>98</v>
      </c>
      <c r="B102" s="129"/>
      <c r="C102" s="50"/>
      <c r="D102" s="50"/>
      <c r="E102" s="50"/>
      <c r="F102" s="50"/>
      <c r="G102" s="50"/>
      <c r="H102" s="50"/>
      <c r="I102" s="50"/>
      <c r="J102" s="50"/>
      <c r="K102" s="50"/>
      <c r="L102" s="50"/>
      <c r="M102" s="50"/>
      <c r="N102" s="50"/>
      <c r="O102" s="50"/>
      <c r="P102" s="50"/>
      <c r="Q102" s="50"/>
      <c r="R102" s="50"/>
      <c r="S102" s="50"/>
      <c r="T102" s="50"/>
      <c r="U102" s="50"/>
      <c r="V102" s="107"/>
      <c r="W102" s="50"/>
      <c r="X102" s="50"/>
      <c r="Y102" s="50">
        <f t="shared" si="1"/>
        <v>18</v>
      </c>
    </row>
    <row r="103" spans="1:25" ht="12.75">
      <c r="A103" s="50">
        <v>99</v>
      </c>
      <c r="B103" s="129"/>
      <c r="C103" s="50"/>
      <c r="D103" s="50"/>
      <c r="E103" s="50"/>
      <c r="F103" s="50"/>
      <c r="G103" s="50"/>
      <c r="H103" s="50"/>
      <c r="I103" s="50"/>
      <c r="J103" s="50"/>
      <c r="K103" s="50"/>
      <c r="L103" s="50"/>
      <c r="M103" s="50"/>
      <c r="N103" s="50"/>
      <c r="O103" s="50"/>
      <c r="P103" s="50"/>
      <c r="Q103" s="50"/>
      <c r="R103" s="50"/>
      <c r="S103" s="50"/>
      <c r="T103" s="50"/>
      <c r="U103" s="50"/>
      <c r="V103" s="107"/>
      <c r="W103" s="50"/>
      <c r="X103" s="50"/>
      <c r="Y103" s="50">
        <f t="shared" si="1"/>
        <v>18</v>
      </c>
    </row>
    <row r="104" spans="1:25" ht="12.75">
      <c r="A104" s="50">
        <v>100</v>
      </c>
      <c r="B104" s="129"/>
      <c r="C104" s="50"/>
      <c r="D104" s="50"/>
      <c r="E104" s="50"/>
      <c r="F104" s="50"/>
      <c r="G104" s="50"/>
      <c r="H104" s="50"/>
      <c r="I104" s="50"/>
      <c r="J104" s="50"/>
      <c r="K104" s="50"/>
      <c r="L104" s="50"/>
      <c r="M104" s="50"/>
      <c r="N104" s="50"/>
      <c r="O104" s="50"/>
      <c r="P104" s="50"/>
      <c r="Q104" s="50"/>
      <c r="R104" s="50"/>
      <c r="S104" s="50"/>
      <c r="T104" s="50"/>
      <c r="U104" s="50"/>
      <c r="V104" s="107"/>
      <c r="W104" s="50"/>
      <c r="X104" s="50"/>
      <c r="Y104" s="50">
        <f t="shared" si="1"/>
        <v>18</v>
      </c>
    </row>
    <row r="105" spans="1:25" ht="12.75">
      <c r="A105" s="50">
        <v>101</v>
      </c>
      <c r="B105" s="129"/>
      <c r="C105" s="50"/>
      <c r="D105" s="50"/>
      <c r="E105" s="50"/>
      <c r="F105" s="50"/>
      <c r="G105" s="50"/>
      <c r="H105" s="50"/>
      <c r="I105" s="50"/>
      <c r="J105" s="50"/>
      <c r="K105" s="50"/>
      <c r="L105" s="50"/>
      <c r="M105" s="50"/>
      <c r="N105" s="50"/>
      <c r="O105" s="50"/>
      <c r="P105" s="50"/>
      <c r="Q105" s="50"/>
      <c r="R105" s="50"/>
      <c r="S105" s="50"/>
      <c r="T105" s="50"/>
      <c r="U105" s="50"/>
      <c r="V105" s="107"/>
      <c r="W105" s="50"/>
      <c r="X105" s="50"/>
      <c r="Y105" s="50">
        <f t="shared" si="1"/>
        <v>18</v>
      </c>
    </row>
    <row r="106" spans="1:25" ht="12.75">
      <c r="A106" s="50">
        <v>102</v>
      </c>
      <c r="B106" s="129"/>
      <c r="C106" s="50"/>
      <c r="D106" s="50"/>
      <c r="E106" s="50"/>
      <c r="F106" s="50"/>
      <c r="G106" s="50"/>
      <c r="H106" s="50"/>
      <c r="I106" s="50"/>
      <c r="J106" s="50"/>
      <c r="K106" s="50"/>
      <c r="L106" s="50"/>
      <c r="M106" s="50"/>
      <c r="N106" s="50"/>
      <c r="O106" s="50"/>
      <c r="P106" s="50"/>
      <c r="Q106" s="50"/>
      <c r="R106" s="50"/>
      <c r="S106" s="50"/>
      <c r="T106" s="50"/>
      <c r="U106" s="50"/>
      <c r="V106" s="107"/>
      <c r="W106" s="50"/>
      <c r="X106" s="50"/>
      <c r="Y106" s="50">
        <f t="shared" si="1"/>
        <v>18</v>
      </c>
    </row>
    <row r="107" spans="1:25" ht="12.75">
      <c r="A107" s="50">
        <v>103</v>
      </c>
      <c r="B107" s="129"/>
      <c r="C107" s="50"/>
      <c r="D107" s="50"/>
      <c r="E107" s="50"/>
      <c r="F107" s="50"/>
      <c r="G107" s="50"/>
      <c r="H107" s="50"/>
      <c r="I107" s="50"/>
      <c r="J107" s="50"/>
      <c r="K107" s="50"/>
      <c r="L107" s="50"/>
      <c r="M107" s="50"/>
      <c r="N107" s="50"/>
      <c r="O107" s="50"/>
      <c r="P107" s="50"/>
      <c r="Q107" s="50"/>
      <c r="R107" s="50"/>
      <c r="S107" s="50"/>
      <c r="T107" s="50"/>
      <c r="U107" s="50"/>
      <c r="V107" s="107"/>
      <c r="W107" s="50"/>
      <c r="X107" s="50"/>
      <c r="Y107" s="50">
        <f t="shared" si="1"/>
        <v>18</v>
      </c>
    </row>
    <row r="108" spans="1:25" ht="12.75">
      <c r="A108" s="50">
        <v>104</v>
      </c>
      <c r="B108" s="129"/>
      <c r="C108" s="50"/>
      <c r="D108" s="50"/>
      <c r="E108" s="50"/>
      <c r="F108" s="50"/>
      <c r="G108" s="50"/>
      <c r="H108" s="50"/>
      <c r="I108" s="50"/>
      <c r="J108" s="50"/>
      <c r="K108" s="50"/>
      <c r="L108" s="50"/>
      <c r="M108" s="50"/>
      <c r="N108" s="50"/>
      <c r="O108" s="50"/>
      <c r="P108" s="50"/>
      <c r="Q108" s="50"/>
      <c r="R108" s="50"/>
      <c r="S108" s="50"/>
      <c r="T108" s="50"/>
      <c r="U108" s="50"/>
      <c r="V108" s="107"/>
      <c r="W108" s="50"/>
      <c r="X108" s="50"/>
      <c r="Y108" s="50">
        <f t="shared" si="1"/>
        <v>18</v>
      </c>
    </row>
    <row r="109" spans="1:25" ht="12.75">
      <c r="A109" s="50">
        <v>105</v>
      </c>
      <c r="B109" s="129"/>
      <c r="C109" s="50"/>
      <c r="D109" s="50"/>
      <c r="E109" s="50"/>
      <c r="F109" s="50"/>
      <c r="G109" s="50"/>
      <c r="H109" s="50"/>
      <c r="I109" s="50"/>
      <c r="J109" s="50"/>
      <c r="K109" s="50"/>
      <c r="L109" s="50"/>
      <c r="M109" s="50"/>
      <c r="N109" s="50"/>
      <c r="O109" s="50"/>
      <c r="P109" s="50"/>
      <c r="Q109" s="50"/>
      <c r="R109" s="50"/>
      <c r="S109" s="50"/>
      <c r="T109" s="50"/>
      <c r="U109" s="50"/>
      <c r="V109" s="107"/>
      <c r="W109" s="50"/>
      <c r="X109" s="50"/>
      <c r="Y109" s="50">
        <f t="shared" si="1"/>
        <v>18</v>
      </c>
    </row>
    <row r="110" spans="1:25" ht="12.75">
      <c r="A110" s="50">
        <v>106</v>
      </c>
      <c r="B110" s="129"/>
      <c r="C110" s="50"/>
      <c r="D110" s="50"/>
      <c r="E110" s="50"/>
      <c r="F110" s="50"/>
      <c r="G110" s="50"/>
      <c r="H110" s="50"/>
      <c r="I110" s="50"/>
      <c r="J110" s="50"/>
      <c r="K110" s="50"/>
      <c r="L110" s="50"/>
      <c r="M110" s="50"/>
      <c r="N110" s="50"/>
      <c r="O110" s="50"/>
      <c r="P110" s="50"/>
      <c r="Q110" s="50"/>
      <c r="R110" s="50"/>
      <c r="S110" s="50"/>
      <c r="T110" s="50"/>
      <c r="U110" s="50"/>
      <c r="V110" s="107"/>
      <c r="W110" s="50"/>
      <c r="X110" s="50"/>
      <c r="Y110" s="50">
        <f t="shared" si="1"/>
        <v>18</v>
      </c>
    </row>
    <row r="111" spans="1:25" ht="12.75">
      <c r="A111" s="50">
        <v>107</v>
      </c>
      <c r="B111" s="129"/>
      <c r="C111" s="50"/>
      <c r="D111" s="50"/>
      <c r="E111" s="50"/>
      <c r="F111" s="50"/>
      <c r="G111" s="50"/>
      <c r="H111" s="50"/>
      <c r="I111" s="50"/>
      <c r="J111" s="50"/>
      <c r="K111" s="50"/>
      <c r="L111" s="50"/>
      <c r="M111" s="50"/>
      <c r="N111" s="50"/>
      <c r="O111" s="50"/>
      <c r="P111" s="50"/>
      <c r="Q111" s="50"/>
      <c r="R111" s="50"/>
      <c r="S111" s="50"/>
      <c r="T111" s="50"/>
      <c r="U111" s="50"/>
      <c r="V111" s="107"/>
      <c r="W111" s="50"/>
      <c r="X111" s="50"/>
      <c r="Y111" s="50">
        <f t="shared" si="1"/>
        <v>18</v>
      </c>
    </row>
    <row r="112" spans="1:25" ht="12.75">
      <c r="A112" s="50">
        <v>108</v>
      </c>
      <c r="B112" s="129"/>
      <c r="C112" s="50"/>
      <c r="D112" s="50"/>
      <c r="E112" s="50"/>
      <c r="F112" s="50"/>
      <c r="G112" s="50"/>
      <c r="H112" s="50"/>
      <c r="I112" s="50"/>
      <c r="J112" s="50"/>
      <c r="K112" s="50"/>
      <c r="L112" s="50"/>
      <c r="M112" s="50"/>
      <c r="N112" s="50"/>
      <c r="O112" s="50"/>
      <c r="P112" s="50"/>
      <c r="Q112" s="50"/>
      <c r="R112" s="50"/>
      <c r="S112" s="50"/>
      <c r="T112" s="50"/>
      <c r="U112" s="50"/>
      <c r="V112" s="107"/>
      <c r="W112" s="50"/>
      <c r="X112" s="50"/>
      <c r="Y112" s="50">
        <f t="shared" si="1"/>
        <v>18</v>
      </c>
    </row>
    <row r="113" spans="1:25" ht="12.75">
      <c r="A113" s="50">
        <v>109</v>
      </c>
      <c r="B113" s="129"/>
      <c r="C113" s="50"/>
      <c r="D113" s="50"/>
      <c r="E113" s="50"/>
      <c r="F113" s="50"/>
      <c r="G113" s="50"/>
      <c r="H113" s="50"/>
      <c r="I113" s="50"/>
      <c r="J113" s="50"/>
      <c r="K113" s="50"/>
      <c r="L113" s="50"/>
      <c r="M113" s="50"/>
      <c r="N113" s="50"/>
      <c r="O113" s="50"/>
      <c r="P113" s="50"/>
      <c r="Q113" s="50"/>
      <c r="R113" s="50"/>
      <c r="S113" s="50"/>
      <c r="T113" s="50"/>
      <c r="U113" s="50"/>
      <c r="V113" s="107"/>
      <c r="W113" s="50"/>
      <c r="X113" s="50"/>
      <c r="Y113" s="50">
        <f t="shared" si="1"/>
        <v>18</v>
      </c>
    </row>
    <row r="114" spans="1:25" ht="12.75">
      <c r="A114" s="50">
        <v>110</v>
      </c>
      <c r="B114" s="129"/>
      <c r="C114" s="50"/>
      <c r="D114" s="50"/>
      <c r="E114" s="50"/>
      <c r="F114" s="50"/>
      <c r="G114" s="50"/>
      <c r="H114" s="50"/>
      <c r="I114" s="50"/>
      <c r="J114" s="50"/>
      <c r="K114" s="50"/>
      <c r="L114" s="50"/>
      <c r="M114" s="50"/>
      <c r="N114" s="50"/>
      <c r="O114" s="50"/>
      <c r="P114" s="50"/>
      <c r="Q114" s="50"/>
      <c r="R114" s="50"/>
      <c r="S114" s="50"/>
      <c r="T114" s="50"/>
      <c r="U114" s="50"/>
      <c r="V114" s="107"/>
      <c r="W114" s="50"/>
      <c r="X114" s="50"/>
      <c r="Y114" s="50">
        <f t="shared" si="1"/>
        <v>18</v>
      </c>
    </row>
    <row r="115" spans="1:25" ht="12.75">
      <c r="A115" s="50">
        <v>111</v>
      </c>
      <c r="B115" s="129"/>
      <c r="C115" s="50"/>
      <c r="D115" s="50"/>
      <c r="E115" s="50"/>
      <c r="F115" s="50"/>
      <c r="G115" s="50"/>
      <c r="H115" s="50"/>
      <c r="I115" s="50"/>
      <c r="J115" s="50"/>
      <c r="K115" s="50"/>
      <c r="L115" s="50"/>
      <c r="M115" s="50"/>
      <c r="N115" s="50"/>
      <c r="O115" s="50"/>
      <c r="P115" s="50"/>
      <c r="Q115" s="50"/>
      <c r="R115" s="50"/>
      <c r="S115" s="50"/>
      <c r="T115" s="50"/>
      <c r="U115" s="50"/>
      <c r="V115" s="107"/>
      <c r="W115" s="50"/>
      <c r="X115" s="50"/>
      <c r="Y115" s="50">
        <f t="shared" si="1"/>
        <v>18</v>
      </c>
    </row>
    <row r="116" spans="1:25" ht="12.75">
      <c r="A116" s="50">
        <v>112</v>
      </c>
      <c r="B116" s="129"/>
      <c r="C116" s="50"/>
      <c r="D116" s="50"/>
      <c r="E116" s="50"/>
      <c r="F116" s="50"/>
      <c r="G116" s="50"/>
      <c r="H116" s="50"/>
      <c r="I116" s="50"/>
      <c r="J116" s="50"/>
      <c r="K116" s="50"/>
      <c r="L116" s="50"/>
      <c r="M116" s="50"/>
      <c r="N116" s="50"/>
      <c r="O116" s="50"/>
      <c r="P116" s="50"/>
      <c r="Q116" s="50"/>
      <c r="R116" s="50"/>
      <c r="S116" s="50"/>
      <c r="T116" s="50"/>
      <c r="U116" s="50"/>
      <c r="V116" s="107"/>
      <c r="W116" s="50"/>
      <c r="X116" s="50"/>
      <c r="Y116" s="50">
        <f t="shared" si="1"/>
        <v>18</v>
      </c>
    </row>
    <row r="117" spans="1:25" ht="12.75">
      <c r="A117" s="50">
        <v>113</v>
      </c>
      <c r="B117" s="129"/>
      <c r="C117" s="50"/>
      <c r="D117" s="50"/>
      <c r="E117" s="50"/>
      <c r="F117" s="50"/>
      <c r="G117" s="50"/>
      <c r="H117" s="50"/>
      <c r="I117" s="50"/>
      <c r="J117" s="50"/>
      <c r="K117" s="50"/>
      <c r="L117" s="50"/>
      <c r="M117" s="50"/>
      <c r="N117" s="50"/>
      <c r="O117" s="50"/>
      <c r="P117" s="50"/>
      <c r="Q117" s="50"/>
      <c r="R117" s="50"/>
      <c r="S117" s="50"/>
      <c r="T117" s="50"/>
      <c r="U117" s="50"/>
      <c r="V117" s="107"/>
      <c r="W117" s="50"/>
      <c r="X117" s="50"/>
      <c r="Y117" s="50">
        <f t="shared" si="1"/>
        <v>18</v>
      </c>
    </row>
    <row r="118" spans="1:25" ht="12.75">
      <c r="A118" s="50">
        <v>114</v>
      </c>
      <c r="B118" s="137"/>
      <c r="C118" s="50"/>
      <c r="D118" s="50"/>
      <c r="E118" s="50"/>
      <c r="F118" s="50"/>
      <c r="G118" s="50"/>
      <c r="H118" s="50"/>
      <c r="I118" s="50"/>
      <c r="J118" s="50"/>
      <c r="K118" s="50"/>
      <c r="L118" s="50"/>
      <c r="M118" s="50"/>
      <c r="N118" s="50"/>
      <c r="O118" s="50"/>
      <c r="P118" s="50"/>
      <c r="Q118" s="50"/>
      <c r="R118" s="50"/>
      <c r="S118" s="50"/>
      <c r="T118" s="50"/>
      <c r="U118" s="50"/>
      <c r="V118" s="107"/>
      <c r="W118" s="50"/>
      <c r="X118" s="50"/>
      <c r="Y118" s="50">
        <f t="shared" si="1"/>
        <v>18</v>
      </c>
    </row>
    <row r="119" spans="1:25" ht="12.75">
      <c r="A119" s="50">
        <v>115</v>
      </c>
      <c r="B119" s="137"/>
      <c r="C119" s="50"/>
      <c r="D119" s="50"/>
      <c r="E119" s="50"/>
      <c r="F119" s="50"/>
      <c r="G119" s="50"/>
      <c r="H119" s="50"/>
      <c r="I119" s="50"/>
      <c r="J119" s="50"/>
      <c r="K119" s="50"/>
      <c r="L119" s="50"/>
      <c r="M119" s="50"/>
      <c r="N119" s="50"/>
      <c r="O119" s="50"/>
      <c r="P119" s="50"/>
      <c r="Q119" s="50"/>
      <c r="R119" s="50"/>
      <c r="S119" s="50"/>
      <c r="T119" s="50"/>
      <c r="U119" s="50"/>
      <c r="V119" s="107"/>
      <c r="W119" s="50"/>
      <c r="X119" s="50"/>
      <c r="Y119" s="50">
        <f t="shared" si="1"/>
        <v>18</v>
      </c>
    </row>
    <row r="120" spans="1:25" ht="12.75">
      <c r="A120" s="50">
        <v>116</v>
      </c>
      <c r="B120" s="137"/>
      <c r="C120" s="50"/>
      <c r="D120" s="50"/>
      <c r="E120" s="50"/>
      <c r="F120" s="50"/>
      <c r="G120" s="50"/>
      <c r="H120" s="50"/>
      <c r="I120" s="50"/>
      <c r="J120" s="50"/>
      <c r="K120" s="50"/>
      <c r="L120" s="50"/>
      <c r="M120" s="50"/>
      <c r="N120" s="50"/>
      <c r="O120" s="50"/>
      <c r="P120" s="50"/>
      <c r="Q120" s="50"/>
      <c r="R120" s="50"/>
      <c r="S120" s="50"/>
      <c r="T120" s="50"/>
      <c r="U120" s="50"/>
      <c r="V120" s="107"/>
      <c r="W120" s="50"/>
      <c r="X120" s="50"/>
      <c r="Y120" s="50">
        <f t="shared" si="1"/>
        <v>18</v>
      </c>
    </row>
    <row r="121" spans="1:25" ht="12.75">
      <c r="A121" s="50">
        <v>117</v>
      </c>
      <c r="B121" s="137"/>
      <c r="C121" s="50"/>
      <c r="D121" s="50"/>
      <c r="E121" s="50"/>
      <c r="F121" s="50"/>
      <c r="G121" s="50"/>
      <c r="H121" s="50"/>
      <c r="I121" s="50"/>
      <c r="J121" s="50"/>
      <c r="K121" s="50"/>
      <c r="L121" s="50"/>
      <c r="M121" s="50"/>
      <c r="N121" s="50"/>
      <c r="O121" s="50"/>
      <c r="P121" s="50"/>
      <c r="Q121" s="50"/>
      <c r="R121" s="50"/>
      <c r="S121" s="50"/>
      <c r="T121" s="50"/>
      <c r="U121" s="50"/>
      <c r="V121" s="107"/>
      <c r="W121" s="50"/>
      <c r="X121" s="50"/>
      <c r="Y121" s="50">
        <f t="shared" si="1"/>
        <v>18</v>
      </c>
    </row>
    <row r="122" spans="1:25" ht="12.75">
      <c r="A122" s="50">
        <v>118</v>
      </c>
      <c r="B122" s="137"/>
      <c r="C122" s="50"/>
      <c r="D122" s="50"/>
      <c r="E122" s="50"/>
      <c r="F122" s="50"/>
      <c r="G122" s="50"/>
      <c r="H122" s="50"/>
      <c r="I122" s="50"/>
      <c r="J122" s="50"/>
      <c r="K122" s="50"/>
      <c r="L122" s="50"/>
      <c r="M122" s="50"/>
      <c r="N122" s="50"/>
      <c r="O122" s="50"/>
      <c r="P122" s="50"/>
      <c r="Q122" s="50"/>
      <c r="R122" s="50"/>
      <c r="S122" s="50"/>
      <c r="T122" s="50"/>
      <c r="U122" s="50"/>
      <c r="V122" s="107"/>
      <c r="W122" s="50"/>
      <c r="X122" s="50"/>
      <c r="Y122" s="50">
        <f t="shared" si="1"/>
        <v>18</v>
      </c>
    </row>
    <row r="123" spans="1:25" ht="12.75">
      <c r="A123" s="50">
        <v>119</v>
      </c>
      <c r="B123" s="137"/>
      <c r="C123" s="50"/>
      <c r="D123" s="50"/>
      <c r="E123" s="50"/>
      <c r="F123" s="50"/>
      <c r="G123" s="50"/>
      <c r="H123" s="50"/>
      <c r="I123" s="50"/>
      <c r="J123" s="50"/>
      <c r="K123" s="50"/>
      <c r="L123" s="50"/>
      <c r="M123" s="50"/>
      <c r="N123" s="50"/>
      <c r="O123" s="50"/>
      <c r="P123" s="50"/>
      <c r="Q123" s="50"/>
      <c r="R123" s="50"/>
      <c r="S123" s="50"/>
      <c r="T123" s="50"/>
      <c r="U123" s="50"/>
      <c r="V123" s="107"/>
      <c r="W123" s="50"/>
      <c r="X123" s="50"/>
      <c r="Y123" s="50">
        <f t="shared" si="1"/>
        <v>18</v>
      </c>
    </row>
    <row r="124" spans="1:25" ht="12.75">
      <c r="A124" s="50">
        <v>120</v>
      </c>
      <c r="B124" s="129"/>
      <c r="C124" s="50"/>
      <c r="D124" s="50"/>
      <c r="E124" s="50"/>
      <c r="F124" s="50"/>
      <c r="G124" s="50"/>
      <c r="H124" s="50"/>
      <c r="I124" s="50"/>
      <c r="J124" s="50"/>
      <c r="K124" s="50"/>
      <c r="L124" s="50"/>
      <c r="M124" s="50"/>
      <c r="N124" s="50"/>
      <c r="O124" s="50"/>
      <c r="P124" s="50"/>
      <c r="Q124" s="50"/>
      <c r="R124" s="50"/>
      <c r="S124" s="50"/>
      <c r="T124" s="50"/>
      <c r="U124" s="50"/>
      <c r="V124" s="107"/>
      <c r="W124" s="50"/>
      <c r="X124" s="50"/>
      <c r="Y124" s="50">
        <f t="shared" si="1"/>
        <v>18</v>
      </c>
    </row>
    <row r="125" spans="1:25" ht="12.75">
      <c r="A125" s="50">
        <v>121</v>
      </c>
      <c r="B125" s="129"/>
      <c r="C125" s="50"/>
      <c r="D125" s="50"/>
      <c r="E125" s="50"/>
      <c r="F125" s="50"/>
      <c r="G125" s="50"/>
      <c r="H125" s="50"/>
      <c r="I125" s="50"/>
      <c r="J125" s="50"/>
      <c r="K125" s="50"/>
      <c r="L125" s="50"/>
      <c r="M125" s="50"/>
      <c r="N125" s="50"/>
      <c r="O125" s="50"/>
      <c r="P125" s="50"/>
      <c r="Q125" s="50"/>
      <c r="R125" s="50"/>
      <c r="S125" s="50"/>
      <c r="T125" s="50"/>
      <c r="U125" s="50"/>
      <c r="V125" s="107"/>
      <c r="W125" s="50"/>
      <c r="X125" s="50"/>
      <c r="Y125" s="50">
        <f t="shared" si="1"/>
        <v>18</v>
      </c>
    </row>
    <row r="126" spans="1:25" ht="12.75">
      <c r="A126" s="50">
        <v>122</v>
      </c>
      <c r="B126" s="129"/>
      <c r="C126" s="50"/>
      <c r="D126" s="50"/>
      <c r="E126" s="50"/>
      <c r="F126" s="50"/>
      <c r="G126" s="50"/>
      <c r="H126" s="50"/>
      <c r="I126" s="50"/>
      <c r="J126" s="50"/>
      <c r="K126" s="50"/>
      <c r="L126" s="50"/>
      <c r="M126" s="50"/>
      <c r="N126" s="50"/>
      <c r="O126" s="50"/>
      <c r="P126" s="50"/>
      <c r="Q126" s="50"/>
      <c r="R126" s="50"/>
      <c r="S126" s="50"/>
      <c r="T126" s="50"/>
      <c r="U126" s="50"/>
      <c r="V126" s="107"/>
      <c r="W126" s="50"/>
      <c r="X126" s="50"/>
      <c r="Y126" s="50">
        <f t="shared" si="1"/>
        <v>18</v>
      </c>
    </row>
    <row r="127" spans="1:25" ht="12.75">
      <c r="A127" s="50">
        <v>123</v>
      </c>
      <c r="B127" s="129"/>
      <c r="C127" s="50"/>
      <c r="D127" s="50"/>
      <c r="E127" s="50"/>
      <c r="F127" s="50"/>
      <c r="G127" s="50"/>
      <c r="H127" s="50"/>
      <c r="I127" s="50"/>
      <c r="J127" s="50"/>
      <c r="K127" s="50"/>
      <c r="L127" s="50"/>
      <c r="M127" s="50"/>
      <c r="N127" s="50"/>
      <c r="O127" s="50"/>
      <c r="P127" s="50"/>
      <c r="Q127" s="50"/>
      <c r="R127" s="50"/>
      <c r="S127" s="50"/>
      <c r="T127" s="50"/>
      <c r="U127" s="50"/>
      <c r="V127" s="107"/>
      <c r="W127" s="50"/>
      <c r="X127" s="50"/>
      <c r="Y127" s="50">
        <f t="shared" si="1"/>
        <v>18</v>
      </c>
    </row>
    <row r="128" spans="1:25" ht="12.75">
      <c r="A128" s="50">
        <v>124</v>
      </c>
      <c r="B128" s="129"/>
      <c r="C128" s="50"/>
      <c r="D128" s="50"/>
      <c r="E128" s="50"/>
      <c r="F128" s="50"/>
      <c r="G128" s="50"/>
      <c r="H128" s="50"/>
      <c r="I128" s="50"/>
      <c r="J128" s="50"/>
      <c r="K128" s="50"/>
      <c r="L128" s="50"/>
      <c r="M128" s="50"/>
      <c r="N128" s="50"/>
      <c r="O128" s="50"/>
      <c r="P128" s="50"/>
      <c r="Q128" s="50"/>
      <c r="R128" s="50"/>
      <c r="S128" s="50"/>
      <c r="T128" s="50"/>
      <c r="U128" s="50"/>
      <c r="V128" s="107"/>
      <c r="W128" s="50"/>
      <c r="X128" s="50"/>
      <c r="Y128" s="50">
        <f t="shared" si="1"/>
        <v>18</v>
      </c>
    </row>
    <row r="129" spans="1:25" ht="12.75">
      <c r="A129" s="50">
        <v>125</v>
      </c>
      <c r="B129" s="129"/>
      <c r="C129" s="50"/>
      <c r="D129" s="50"/>
      <c r="E129" s="50"/>
      <c r="F129" s="50"/>
      <c r="G129" s="50"/>
      <c r="H129" s="50"/>
      <c r="I129" s="50"/>
      <c r="J129" s="50"/>
      <c r="K129" s="50"/>
      <c r="L129" s="50"/>
      <c r="M129" s="50"/>
      <c r="N129" s="50"/>
      <c r="O129" s="50"/>
      <c r="P129" s="50"/>
      <c r="Q129" s="50"/>
      <c r="R129" s="50"/>
      <c r="S129" s="50"/>
      <c r="T129" s="50"/>
      <c r="U129" s="50"/>
      <c r="V129" s="107"/>
      <c r="W129" s="50"/>
      <c r="X129" s="50"/>
      <c r="Y129" s="50">
        <f t="shared" si="1"/>
        <v>18</v>
      </c>
    </row>
    <row r="130" spans="1:25" ht="12.75">
      <c r="A130" s="50">
        <v>126</v>
      </c>
      <c r="B130" s="129"/>
      <c r="C130" s="50"/>
      <c r="D130" s="50"/>
      <c r="E130" s="50"/>
      <c r="F130" s="50"/>
      <c r="G130" s="50"/>
      <c r="H130" s="50"/>
      <c r="I130" s="50"/>
      <c r="J130" s="50"/>
      <c r="K130" s="50"/>
      <c r="L130" s="50"/>
      <c r="M130" s="50"/>
      <c r="N130" s="50"/>
      <c r="O130" s="50"/>
      <c r="P130" s="50"/>
      <c r="Q130" s="50"/>
      <c r="R130" s="50"/>
      <c r="S130" s="50"/>
      <c r="T130" s="50"/>
      <c r="U130" s="50"/>
      <c r="V130" s="107"/>
      <c r="W130" s="50"/>
      <c r="X130" s="50"/>
      <c r="Y130" s="50">
        <f t="shared" si="1"/>
        <v>18</v>
      </c>
    </row>
    <row r="131" spans="1:25" ht="12.75">
      <c r="A131" s="50">
        <v>127</v>
      </c>
      <c r="B131" s="129"/>
      <c r="C131" s="50"/>
      <c r="D131" s="50"/>
      <c r="E131" s="50"/>
      <c r="F131" s="50"/>
      <c r="G131" s="50"/>
      <c r="H131" s="50"/>
      <c r="I131" s="50"/>
      <c r="J131" s="50"/>
      <c r="K131" s="50"/>
      <c r="L131" s="50"/>
      <c r="M131" s="50"/>
      <c r="N131" s="50"/>
      <c r="O131" s="50"/>
      <c r="P131" s="50"/>
      <c r="Q131" s="50"/>
      <c r="R131" s="50"/>
      <c r="S131" s="50"/>
      <c r="T131" s="50"/>
      <c r="U131" s="50"/>
      <c r="V131" s="107"/>
      <c r="W131" s="50"/>
      <c r="X131" s="50"/>
      <c r="Y131" s="50">
        <f t="shared" si="1"/>
        <v>18</v>
      </c>
    </row>
    <row r="132" spans="1:25" ht="12.75">
      <c r="A132" s="50">
        <v>128</v>
      </c>
      <c r="B132" s="129"/>
      <c r="C132" s="50"/>
      <c r="D132" s="50"/>
      <c r="E132" s="50"/>
      <c r="F132" s="50"/>
      <c r="G132" s="50"/>
      <c r="H132" s="50"/>
      <c r="I132" s="50"/>
      <c r="J132" s="50"/>
      <c r="K132" s="50"/>
      <c r="L132" s="50"/>
      <c r="M132" s="50"/>
      <c r="N132" s="50"/>
      <c r="O132" s="50"/>
      <c r="P132" s="50"/>
      <c r="Q132" s="50"/>
      <c r="R132" s="50"/>
      <c r="S132" s="50"/>
      <c r="T132" s="50"/>
      <c r="U132" s="50"/>
      <c r="V132" s="107"/>
      <c r="W132" s="50"/>
      <c r="X132" s="50"/>
      <c r="Y132" s="50">
        <f t="shared" si="1"/>
        <v>18</v>
      </c>
    </row>
    <row r="133" spans="1:25" ht="12.75">
      <c r="A133" s="50">
        <v>129</v>
      </c>
      <c r="B133" s="129"/>
      <c r="C133" s="50"/>
      <c r="D133" s="50"/>
      <c r="E133" s="50"/>
      <c r="F133" s="50"/>
      <c r="G133" s="50"/>
      <c r="H133" s="50"/>
      <c r="I133" s="50"/>
      <c r="J133" s="50"/>
      <c r="K133" s="50"/>
      <c r="L133" s="50"/>
      <c r="M133" s="50"/>
      <c r="N133" s="50"/>
      <c r="O133" s="50"/>
      <c r="P133" s="50"/>
      <c r="Q133" s="50"/>
      <c r="R133" s="50"/>
      <c r="S133" s="50"/>
      <c r="T133" s="50"/>
      <c r="U133" s="50"/>
      <c r="V133" s="107"/>
      <c r="W133" s="50"/>
      <c r="X133" s="50"/>
      <c r="Y133" s="50">
        <f t="shared" si="1"/>
        <v>18</v>
      </c>
    </row>
    <row r="134" spans="1:25" ht="12.75">
      <c r="A134" s="50">
        <v>130</v>
      </c>
      <c r="C134" s="50"/>
      <c r="D134" s="50"/>
      <c r="E134" s="50"/>
      <c r="F134" s="50"/>
      <c r="G134" s="50"/>
      <c r="H134" s="50"/>
      <c r="I134" s="50"/>
      <c r="J134" s="50"/>
      <c r="K134" s="50"/>
      <c r="L134" s="50"/>
      <c r="M134" s="50"/>
      <c r="N134" s="50"/>
      <c r="O134" s="50"/>
      <c r="P134" s="50"/>
      <c r="Q134" s="50"/>
      <c r="R134" s="50"/>
      <c r="S134" s="50"/>
      <c r="T134" s="50"/>
      <c r="U134" s="50"/>
      <c r="V134" s="107"/>
      <c r="W134" s="50"/>
      <c r="X134" s="50"/>
      <c r="Y134" s="50">
        <f aca="true" t="shared" si="2" ref="Y134:Y160">SUM(IF(D134=0,1,0),IF(E134=0,1,0),IF(F134=0,1,0),IF(G134=0,1,0),IF(H134=0,1,0),IF(I134=0,1,0),IF(J134=0,1,0),IF(K134=0,1,0),IF(L134=0,1,0),IF(M134=0,1,0),IF(N134=0,1,0),IF(O134=0,1,0),IF(P134=0,1,0),IF(Q134=0,1,0),IF(R134=0,1,0),IF(S134=0,1,0),IF(T134=0,1,0),IF(U134=0,1,0))-18+$E$2</f>
        <v>18</v>
      </c>
    </row>
    <row r="135" spans="1:25" ht="12.75">
      <c r="A135" s="50">
        <v>131</v>
      </c>
      <c r="C135" s="50"/>
      <c r="D135" s="50"/>
      <c r="E135" s="50"/>
      <c r="F135" s="50"/>
      <c r="G135" s="50"/>
      <c r="H135" s="50"/>
      <c r="I135" s="50"/>
      <c r="J135" s="50"/>
      <c r="K135" s="50"/>
      <c r="L135" s="50"/>
      <c r="M135" s="50"/>
      <c r="N135" s="50"/>
      <c r="O135" s="50"/>
      <c r="P135" s="50"/>
      <c r="Q135" s="50"/>
      <c r="R135" s="50"/>
      <c r="S135" s="50"/>
      <c r="T135" s="50"/>
      <c r="U135" s="50"/>
      <c r="V135" s="107"/>
      <c r="W135" s="50"/>
      <c r="X135" s="50"/>
      <c r="Y135" s="50">
        <f t="shared" si="2"/>
        <v>18</v>
      </c>
    </row>
    <row r="136" spans="1:25" ht="12.75">
      <c r="A136" s="50">
        <v>132</v>
      </c>
      <c r="C136" s="50"/>
      <c r="D136" s="50"/>
      <c r="E136" s="50"/>
      <c r="F136" s="50"/>
      <c r="G136" s="50"/>
      <c r="H136" s="50"/>
      <c r="I136" s="50"/>
      <c r="J136" s="50"/>
      <c r="K136" s="50"/>
      <c r="L136" s="50"/>
      <c r="M136" s="50"/>
      <c r="N136" s="50"/>
      <c r="O136" s="50"/>
      <c r="P136" s="50"/>
      <c r="Q136" s="50"/>
      <c r="R136" s="50"/>
      <c r="S136" s="50"/>
      <c r="T136" s="50"/>
      <c r="U136" s="50"/>
      <c r="V136" s="107"/>
      <c r="W136" s="50"/>
      <c r="X136" s="50"/>
      <c r="Y136" s="50">
        <f t="shared" si="2"/>
        <v>18</v>
      </c>
    </row>
    <row r="137" spans="1:25" ht="12.75">
      <c r="A137" s="50">
        <v>133</v>
      </c>
      <c r="C137" s="50"/>
      <c r="D137" s="50"/>
      <c r="E137" s="50"/>
      <c r="F137" s="50"/>
      <c r="G137" s="50"/>
      <c r="H137" s="50"/>
      <c r="I137" s="50"/>
      <c r="J137" s="50"/>
      <c r="K137" s="50"/>
      <c r="L137" s="50"/>
      <c r="M137" s="50"/>
      <c r="N137" s="50"/>
      <c r="O137" s="50"/>
      <c r="P137" s="50"/>
      <c r="Q137" s="50"/>
      <c r="R137" s="50"/>
      <c r="S137" s="50"/>
      <c r="T137" s="50"/>
      <c r="U137" s="50"/>
      <c r="V137" s="107"/>
      <c r="W137" s="50"/>
      <c r="X137" s="50"/>
      <c r="Y137" s="50">
        <f t="shared" si="2"/>
        <v>18</v>
      </c>
    </row>
    <row r="138" spans="1:25" ht="12.75">
      <c r="A138" s="50">
        <v>134</v>
      </c>
      <c r="C138" s="50"/>
      <c r="D138" s="50"/>
      <c r="E138" s="50"/>
      <c r="F138" s="50"/>
      <c r="G138" s="50"/>
      <c r="H138" s="50"/>
      <c r="I138" s="50"/>
      <c r="J138" s="50"/>
      <c r="K138" s="50"/>
      <c r="L138" s="50"/>
      <c r="M138" s="50"/>
      <c r="N138" s="50"/>
      <c r="O138" s="50"/>
      <c r="P138" s="50"/>
      <c r="Q138" s="50"/>
      <c r="R138" s="50"/>
      <c r="S138" s="50"/>
      <c r="T138" s="50"/>
      <c r="U138" s="50"/>
      <c r="V138" s="107"/>
      <c r="W138" s="50"/>
      <c r="X138" s="50"/>
      <c r="Y138" s="50">
        <f t="shared" si="2"/>
        <v>18</v>
      </c>
    </row>
    <row r="139" spans="1:25" ht="12.75">
      <c r="A139" s="50">
        <v>135</v>
      </c>
      <c r="C139" s="50"/>
      <c r="D139" s="50"/>
      <c r="E139" s="50"/>
      <c r="F139" s="50"/>
      <c r="G139" s="50"/>
      <c r="H139" s="50"/>
      <c r="I139" s="50"/>
      <c r="J139" s="50"/>
      <c r="K139" s="50"/>
      <c r="L139" s="50"/>
      <c r="M139" s="50"/>
      <c r="N139" s="50"/>
      <c r="O139" s="50"/>
      <c r="P139" s="50"/>
      <c r="Q139" s="50"/>
      <c r="R139" s="50"/>
      <c r="S139" s="50"/>
      <c r="T139" s="50"/>
      <c r="U139" s="50"/>
      <c r="V139" s="107"/>
      <c r="W139" s="50"/>
      <c r="X139" s="50"/>
      <c r="Y139" s="50">
        <f t="shared" si="2"/>
        <v>18</v>
      </c>
    </row>
    <row r="140" spans="1:25" ht="12.75">
      <c r="A140" s="50">
        <v>136</v>
      </c>
      <c r="C140" s="50"/>
      <c r="D140" s="50"/>
      <c r="E140" s="50"/>
      <c r="F140" s="50"/>
      <c r="G140" s="50"/>
      <c r="H140" s="50"/>
      <c r="I140" s="50"/>
      <c r="J140" s="50"/>
      <c r="K140" s="50"/>
      <c r="L140" s="50"/>
      <c r="M140" s="50"/>
      <c r="N140" s="50"/>
      <c r="O140" s="50"/>
      <c r="P140" s="50"/>
      <c r="Q140" s="50"/>
      <c r="R140" s="50"/>
      <c r="S140" s="50"/>
      <c r="T140" s="50"/>
      <c r="U140" s="50"/>
      <c r="V140" s="107"/>
      <c r="W140" s="50"/>
      <c r="X140" s="50"/>
      <c r="Y140" s="50">
        <f t="shared" si="2"/>
        <v>18</v>
      </c>
    </row>
    <row r="141" spans="1:25" ht="12.75">
      <c r="A141" s="50">
        <v>137</v>
      </c>
      <c r="C141" s="50"/>
      <c r="D141" s="50"/>
      <c r="E141" s="50"/>
      <c r="F141" s="50"/>
      <c r="G141" s="50"/>
      <c r="H141" s="50"/>
      <c r="I141" s="50"/>
      <c r="J141" s="50"/>
      <c r="K141" s="50"/>
      <c r="L141" s="50"/>
      <c r="M141" s="50"/>
      <c r="N141" s="50"/>
      <c r="O141" s="50"/>
      <c r="P141" s="50"/>
      <c r="Q141" s="50"/>
      <c r="R141" s="50"/>
      <c r="S141" s="50"/>
      <c r="T141" s="50"/>
      <c r="U141" s="50"/>
      <c r="V141" s="107"/>
      <c r="W141" s="50"/>
      <c r="X141" s="50"/>
      <c r="Y141" s="50">
        <f t="shared" si="2"/>
        <v>18</v>
      </c>
    </row>
    <row r="142" spans="1:25" ht="12.75">
      <c r="A142" s="50">
        <v>138</v>
      </c>
      <c r="B142" s="135"/>
      <c r="C142" s="50"/>
      <c r="D142" s="50"/>
      <c r="E142" s="50"/>
      <c r="F142" s="50"/>
      <c r="G142" s="50"/>
      <c r="H142" s="50"/>
      <c r="I142" s="50"/>
      <c r="J142" s="50"/>
      <c r="K142" s="50"/>
      <c r="L142" s="50"/>
      <c r="M142" s="50"/>
      <c r="N142" s="50"/>
      <c r="O142" s="50"/>
      <c r="P142" s="50"/>
      <c r="Q142" s="50"/>
      <c r="R142" s="50"/>
      <c r="S142" s="50"/>
      <c r="T142" s="50"/>
      <c r="U142" s="50"/>
      <c r="V142" s="107"/>
      <c r="W142" s="50"/>
      <c r="X142" s="50"/>
      <c r="Y142" s="50">
        <f t="shared" si="2"/>
        <v>18</v>
      </c>
    </row>
    <row r="143" spans="1:25" ht="12.75">
      <c r="A143" s="50">
        <v>139</v>
      </c>
      <c r="B143" s="135"/>
      <c r="C143" s="50"/>
      <c r="D143" s="50"/>
      <c r="E143" s="50"/>
      <c r="F143" s="50"/>
      <c r="G143" s="50"/>
      <c r="H143" s="50"/>
      <c r="I143" s="50"/>
      <c r="J143" s="50"/>
      <c r="K143" s="50"/>
      <c r="L143" s="50"/>
      <c r="M143" s="50"/>
      <c r="N143" s="50"/>
      <c r="O143" s="50"/>
      <c r="P143" s="50"/>
      <c r="Q143" s="50"/>
      <c r="R143" s="50"/>
      <c r="S143" s="50"/>
      <c r="T143" s="50"/>
      <c r="U143" s="50"/>
      <c r="V143" s="107"/>
      <c r="W143" s="50"/>
      <c r="X143" s="50"/>
      <c r="Y143" s="50">
        <f t="shared" si="2"/>
        <v>18</v>
      </c>
    </row>
    <row r="144" spans="1:25" ht="12.75">
      <c r="A144" s="50">
        <v>140</v>
      </c>
      <c r="B144" s="135"/>
      <c r="C144" s="50"/>
      <c r="D144" s="50"/>
      <c r="E144" s="50"/>
      <c r="F144" s="50"/>
      <c r="G144" s="50"/>
      <c r="H144" s="50"/>
      <c r="I144" s="50"/>
      <c r="J144" s="50"/>
      <c r="K144" s="50"/>
      <c r="L144" s="50"/>
      <c r="M144" s="50"/>
      <c r="N144" s="50"/>
      <c r="O144" s="50"/>
      <c r="P144" s="50"/>
      <c r="Q144" s="50"/>
      <c r="R144" s="50"/>
      <c r="S144" s="50"/>
      <c r="T144" s="50"/>
      <c r="U144" s="50"/>
      <c r="V144" s="107"/>
      <c r="W144" s="50"/>
      <c r="X144" s="50"/>
      <c r="Y144" s="50">
        <f t="shared" si="2"/>
        <v>18</v>
      </c>
    </row>
    <row r="145" spans="1:25" ht="12.75">
      <c r="A145" s="50">
        <v>141</v>
      </c>
      <c r="B145" s="135"/>
      <c r="C145" s="50"/>
      <c r="D145" s="50"/>
      <c r="E145" s="50"/>
      <c r="F145" s="50"/>
      <c r="G145" s="50"/>
      <c r="H145" s="50"/>
      <c r="I145" s="50"/>
      <c r="J145" s="50"/>
      <c r="K145" s="50"/>
      <c r="L145" s="50"/>
      <c r="M145" s="50"/>
      <c r="N145" s="50"/>
      <c r="O145" s="50"/>
      <c r="P145" s="50"/>
      <c r="Q145" s="50"/>
      <c r="R145" s="50"/>
      <c r="S145" s="50"/>
      <c r="T145" s="50"/>
      <c r="U145" s="50"/>
      <c r="V145" s="107"/>
      <c r="W145" s="50"/>
      <c r="X145" s="50"/>
      <c r="Y145" s="50">
        <f t="shared" si="2"/>
        <v>18</v>
      </c>
    </row>
    <row r="146" spans="1:25" ht="12.75">
      <c r="A146" s="50">
        <v>142</v>
      </c>
      <c r="B146" s="135"/>
      <c r="C146" s="50"/>
      <c r="D146" s="50"/>
      <c r="E146" s="50"/>
      <c r="F146" s="50"/>
      <c r="G146" s="50"/>
      <c r="H146" s="50"/>
      <c r="I146" s="50"/>
      <c r="J146" s="50"/>
      <c r="K146" s="50"/>
      <c r="L146" s="50"/>
      <c r="M146" s="50"/>
      <c r="N146" s="50"/>
      <c r="O146" s="50"/>
      <c r="P146" s="50"/>
      <c r="Q146" s="50"/>
      <c r="R146" s="50"/>
      <c r="S146" s="50"/>
      <c r="T146" s="50"/>
      <c r="U146" s="50"/>
      <c r="V146" s="107"/>
      <c r="W146" s="50"/>
      <c r="X146" s="50"/>
      <c r="Y146" s="50">
        <f t="shared" si="2"/>
        <v>18</v>
      </c>
    </row>
    <row r="147" spans="1:25" ht="12.75">
      <c r="A147" s="50">
        <v>143</v>
      </c>
      <c r="B147" s="135"/>
      <c r="C147" s="50"/>
      <c r="D147" s="50"/>
      <c r="E147" s="50"/>
      <c r="F147" s="50"/>
      <c r="G147" s="50"/>
      <c r="H147" s="50"/>
      <c r="I147" s="50"/>
      <c r="J147" s="50"/>
      <c r="K147" s="50"/>
      <c r="L147" s="50"/>
      <c r="M147" s="50"/>
      <c r="N147" s="50"/>
      <c r="O147" s="50"/>
      <c r="P147" s="50"/>
      <c r="Q147" s="50"/>
      <c r="R147" s="50"/>
      <c r="S147" s="50"/>
      <c r="T147" s="50"/>
      <c r="U147" s="50"/>
      <c r="V147" s="107"/>
      <c r="W147" s="50"/>
      <c r="X147" s="50"/>
      <c r="Y147" s="50">
        <f t="shared" si="2"/>
        <v>18</v>
      </c>
    </row>
    <row r="148" spans="1:25" ht="12.75">
      <c r="A148" s="50">
        <v>144</v>
      </c>
      <c r="B148" s="135"/>
      <c r="C148" s="50"/>
      <c r="D148" s="50"/>
      <c r="E148" s="50"/>
      <c r="F148" s="50"/>
      <c r="G148" s="50"/>
      <c r="H148" s="50"/>
      <c r="I148" s="50"/>
      <c r="J148" s="50"/>
      <c r="K148" s="50"/>
      <c r="L148" s="50"/>
      <c r="M148" s="50"/>
      <c r="N148" s="50"/>
      <c r="O148" s="50"/>
      <c r="P148" s="50"/>
      <c r="Q148" s="50"/>
      <c r="R148" s="50"/>
      <c r="S148" s="50"/>
      <c r="T148" s="50"/>
      <c r="U148" s="50"/>
      <c r="V148" s="107"/>
      <c r="W148" s="50"/>
      <c r="X148" s="50"/>
      <c r="Y148" s="50">
        <f t="shared" si="2"/>
        <v>18</v>
      </c>
    </row>
    <row r="149" spans="1:25" ht="12.75">
      <c r="A149" s="50">
        <v>145</v>
      </c>
      <c r="B149" s="135"/>
      <c r="C149" s="50"/>
      <c r="D149" s="50"/>
      <c r="E149" s="50"/>
      <c r="F149" s="50"/>
      <c r="G149" s="50"/>
      <c r="H149" s="50"/>
      <c r="I149" s="50"/>
      <c r="J149" s="50"/>
      <c r="K149" s="50"/>
      <c r="L149" s="50"/>
      <c r="M149" s="50"/>
      <c r="N149" s="50"/>
      <c r="O149" s="50"/>
      <c r="P149" s="50"/>
      <c r="Q149" s="50"/>
      <c r="R149" s="50"/>
      <c r="S149" s="50"/>
      <c r="T149" s="50"/>
      <c r="U149" s="50"/>
      <c r="V149" s="107"/>
      <c r="W149" s="50"/>
      <c r="X149" s="50"/>
      <c r="Y149" s="50">
        <f t="shared" si="2"/>
        <v>18</v>
      </c>
    </row>
    <row r="150" spans="1:25" ht="12.75">
      <c r="A150" s="50">
        <v>146</v>
      </c>
      <c r="B150" s="135"/>
      <c r="C150" s="50"/>
      <c r="D150" s="50"/>
      <c r="E150" s="50"/>
      <c r="F150" s="50"/>
      <c r="G150" s="50"/>
      <c r="H150" s="50"/>
      <c r="I150" s="50"/>
      <c r="J150" s="50"/>
      <c r="K150" s="50"/>
      <c r="L150" s="50"/>
      <c r="M150" s="50"/>
      <c r="N150" s="50"/>
      <c r="O150" s="50"/>
      <c r="P150" s="50"/>
      <c r="Q150" s="50"/>
      <c r="R150" s="50"/>
      <c r="S150" s="50"/>
      <c r="T150" s="50"/>
      <c r="U150" s="50"/>
      <c r="V150" s="107"/>
      <c r="W150" s="50"/>
      <c r="X150" s="50"/>
      <c r="Y150" s="50">
        <f t="shared" si="2"/>
        <v>18</v>
      </c>
    </row>
    <row r="151" spans="1:25" ht="12.75">
      <c r="A151" s="50">
        <v>147</v>
      </c>
      <c r="B151" s="135"/>
      <c r="C151" s="50"/>
      <c r="D151" s="50"/>
      <c r="E151" s="50"/>
      <c r="F151" s="50"/>
      <c r="G151" s="50"/>
      <c r="H151" s="50"/>
      <c r="I151" s="50"/>
      <c r="J151" s="50"/>
      <c r="K151" s="50"/>
      <c r="L151" s="50"/>
      <c r="M151" s="50"/>
      <c r="N151" s="50"/>
      <c r="O151" s="50"/>
      <c r="P151" s="50"/>
      <c r="Q151" s="50"/>
      <c r="R151" s="50"/>
      <c r="S151" s="50"/>
      <c r="T151" s="50"/>
      <c r="U151" s="50"/>
      <c r="V151" s="107"/>
      <c r="W151" s="50"/>
      <c r="X151" s="50"/>
      <c r="Y151" s="50">
        <f t="shared" si="2"/>
        <v>18</v>
      </c>
    </row>
    <row r="152" spans="1:25" ht="12.75">
      <c r="A152" s="50">
        <v>148</v>
      </c>
      <c r="B152" s="135"/>
      <c r="C152" s="50"/>
      <c r="D152" s="50"/>
      <c r="E152" s="50"/>
      <c r="F152" s="50"/>
      <c r="G152" s="50"/>
      <c r="H152" s="50"/>
      <c r="I152" s="50"/>
      <c r="J152" s="50"/>
      <c r="K152" s="50"/>
      <c r="L152" s="50"/>
      <c r="M152" s="50"/>
      <c r="N152" s="50"/>
      <c r="O152" s="50"/>
      <c r="P152" s="50"/>
      <c r="Q152" s="50"/>
      <c r="R152" s="50"/>
      <c r="S152" s="50"/>
      <c r="T152" s="50"/>
      <c r="U152" s="50"/>
      <c r="V152" s="107"/>
      <c r="W152" s="50"/>
      <c r="X152" s="50"/>
      <c r="Y152" s="50">
        <f t="shared" si="2"/>
        <v>18</v>
      </c>
    </row>
    <row r="153" spans="1:25" ht="12.75">
      <c r="A153" s="50">
        <v>149</v>
      </c>
      <c r="B153" s="135"/>
      <c r="C153" s="50"/>
      <c r="D153" s="50"/>
      <c r="E153" s="50"/>
      <c r="F153" s="50"/>
      <c r="G153" s="50"/>
      <c r="H153" s="50"/>
      <c r="I153" s="50"/>
      <c r="J153" s="50"/>
      <c r="K153" s="50"/>
      <c r="L153" s="50"/>
      <c r="M153" s="50"/>
      <c r="N153" s="50"/>
      <c r="O153" s="50"/>
      <c r="P153" s="50"/>
      <c r="Q153" s="50"/>
      <c r="R153" s="50"/>
      <c r="S153" s="50"/>
      <c r="T153" s="50"/>
      <c r="U153" s="50"/>
      <c r="V153" s="107"/>
      <c r="W153" s="50"/>
      <c r="X153" s="50"/>
      <c r="Y153" s="50">
        <f t="shared" si="2"/>
        <v>18</v>
      </c>
    </row>
    <row r="154" spans="1:25" ht="12.75">
      <c r="A154" s="50">
        <v>150</v>
      </c>
      <c r="B154" s="135"/>
      <c r="C154" s="50"/>
      <c r="D154" s="50"/>
      <c r="E154" s="50"/>
      <c r="F154" s="50"/>
      <c r="G154" s="50"/>
      <c r="H154" s="50"/>
      <c r="I154" s="50"/>
      <c r="J154" s="50"/>
      <c r="K154" s="50"/>
      <c r="L154" s="50"/>
      <c r="M154" s="50"/>
      <c r="N154" s="50"/>
      <c r="O154" s="50"/>
      <c r="P154" s="50"/>
      <c r="Q154" s="50"/>
      <c r="R154" s="50"/>
      <c r="S154" s="50"/>
      <c r="T154" s="50"/>
      <c r="U154" s="50"/>
      <c r="V154" s="107"/>
      <c r="W154" s="50"/>
      <c r="X154" s="50"/>
      <c r="Y154" s="50">
        <f t="shared" si="2"/>
        <v>18</v>
      </c>
    </row>
    <row r="155" spans="1:25" ht="12.75">
      <c r="A155" s="50">
        <v>151</v>
      </c>
      <c r="B155" s="135"/>
      <c r="C155" s="50"/>
      <c r="D155" s="50"/>
      <c r="E155" s="50"/>
      <c r="F155" s="50"/>
      <c r="G155" s="50"/>
      <c r="H155" s="50"/>
      <c r="I155" s="50"/>
      <c r="J155" s="50"/>
      <c r="K155" s="50"/>
      <c r="L155" s="50"/>
      <c r="M155" s="50"/>
      <c r="N155" s="50"/>
      <c r="O155" s="50"/>
      <c r="P155" s="50"/>
      <c r="Q155" s="50"/>
      <c r="R155" s="50"/>
      <c r="S155" s="50"/>
      <c r="T155" s="50"/>
      <c r="U155" s="50"/>
      <c r="V155" s="107"/>
      <c r="W155" s="50"/>
      <c r="X155" s="50"/>
      <c r="Y155" s="50">
        <f t="shared" si="2"/>
        <v>18</v>
      </c>
    </row>
    <row r="156" spans="1:25" ht="12.75">
      <c r="A156" s="50">
        <v>152</v>
      </c>
      <c r="B156" s="135"/>
      <c r="C156" s="50"/>
      <c r="D156" s="50"/>
      <c r="E156" s="50"/>
      <c r="F156" s="50"/>
      <c r="G156" s="50"/>
      <c r="H156" s="50"/>
      <c r="I156" s="50"/>
      <c r="J156" s="50"/>
      <c r="K156" s="50"/>
      <c r="L156" s="50"/>
      <c r="M156" s="50"/>
      <c r="N156" s="50"/>
      <c r="O156" s="50"/>
      <c r="P156" s="50"/>
      <c r="Q156" s="50"/>
      <c r="R156" s="50"/>
      <c r="S156" s="50"/>
      <c r="T156" s="50"/>
      <c r="U156" s="50"/>
      <c r="V156" s="107"/>
      <c r="W156" s="50"/>
      <c r="X156" s="50"/>
      <c r="Y156" s="50">
        <f t="shared" si="2"/>
        <v>18</v>
      </c>
    </row>
    <row r="157" spans="1:25" ht="12.75">
      <c r="A157" s="50">
        <v>153</v>
      </c>
      <c r="B157" s="135"/>
      <c r="C157" s="50"/>
      <c r="D157" s="50"/>
      <c r="E157" s="50"/>
      <c r="F157" s="50"/>
      <c r="G157" s="50"/>
      <c r="H157" s="50"/>
      <c r="I157" s="50"/>
      <c r="J157" s="50"/>
      <c r="K157" s="50"/>
      <c r="L157" s="50"/>
      <c r="M157" s="50"/>
      <c r="N157" s="50"/>
      <c r="O157" s="50"/>
      <c r="P157" s="50"/>
      <c r="Q157" s="50"/>
      <c r="R157" s="50"/>
      <c r="S157" s="50"/>
      <c r="T157" s="50"/>
      <c r="U157" s="50"/>
      <c r="V157" s="107"/>
      <c r="W157" s="50"/>
      <c r="X157" s="50"/>
      <c r="Y157" s="50">
        <f t="shared" si="2"/>
        <v>18</v>
      </c>
    </row>
    <row r="158" spans="1:25" ht="12.75">
      <c r="A158" s="50">
        <v>154</v>
      </c>
      <c r="B158" s="135"/>
      <c r="C158" s="50"/>
      <c r="D158" s="50"/>
      <c r="E158" s="50"/>
      <c r="F158" s="50"/>
      <c r="G158" s="50"/>
      <c r="H158" s="50"/>
      <c r="I158" s="50"/>
      <c r="J158" s="50"/>
      <c r="K158" s="50"/>
      <c r="L158" s="50"/>
      <c r="M158" s="50"/>
      <c r="N158" s="50"/>
      <c r="O158" s="50"/>
      <c r="P158" s="50"/>
      <c r="Q158" s="50"/>
      <c r="R158" s="50"/>
      <c r="S158" s="50"/>
      <c r="T158" s="50"/>
      <c r="U158" s="50"/>
      <c r="V158" s="107"/>
      <c r="W158" s="50"/>
      <c r="X158" s="50"/>
      <c r="Y158" s="50">
        <f t="shared" si="2"/>
        <v>18</v>
      </c>
    </row>
    <row r="159" spans="1:25" ht="12.75">
      <c r="A159" s="50">
        <v>155</v>
      </c>
      <c r="B159" s="135"/>
      <c r="C159" s="50"/>
      <c r="D159" s="50"/>
      <c r="E159" s="50"/>
      <c r="F159" s="50"/>
      <c r="G159" s="50"/>
      <c r="H159" s="50"/>
      <c r="I159" s="50"/>
      <c r="J159" s="50"/>
      <c r="K159" s="50"/>
      <c r="L159" s="50"/>
      <c r="M159" s="50"/>
      <c r="N159" s="50"/>
      <c r="O159" s="50"/>
      <c r="P159" s="50"/>
      <c r="Q159" s="50"/>
      <c r="R159" s="50"/>
      <c r="S159" s="50"/>
      <c r="T159" s="50"/>
      <c r="U159" s="50"/>
      <c r="V159" s="107"/>
      <c r="W159" s="50"/>
      <c r="X159" s="50"/>
      <c r="Y159" s="50">
        <f t="shared" si="2"/>
        <v>18</v>
      </c>
    </row>
    <row r="160" spans="1:25" ht="12.75">
      <c r="A160" s="50">
        <v>156</v>
      </c>
      <c r="B160" s="135"/>
      <c r="C160" s="50"/>
      <c r="D160" s="50"/>
      <c r="E160" s="50"/>
      <c r="F160" s="50"/>
      <c r="G160" s="50"/>
      <c r="H160" s="50"/>
      <c r="I160" s="50"/>
      <c r="J160" s="50"/>
      <c r="K160" s="50"/>
      <c r="L160" s="50"/>
      <c r="M160" s="50"/>
      <c r="N160" s="50"/>
      <c r="O160" s="50"/>
      <c r="P160" s="50"/>
      <c r="Q160" s="50"/>
      <c r="R160" s="50"/>
      <c r="S160" s="50"/>
      <c r="T160" s="50"/>
      <c r="U160" s="50"/>
      <c r="V160" s="107"/>
      <c r="W160" s="50"/>
      <c r="X160" s="50"/>
      <c r="Y160" s="50">
        <f t="shared" si="2"/>
        <v>18</v>
      </c>
    </row>
    <row r="161" spans="1:25" ht="12.75">
      <c r="A161" s="50">
        <v>156</v>
      </c>
      <c r="B161" s="135"/>
      <c r="C161" s="50"/>
      <c r="D161" s="50"/>
      <c r="E161" s="50"/>
      <c r="F161" s="50"/>
      <c r="G161" s="50"/>
      <c r="H161" s="50"/>
      <c r="I161" s="50"/>
      <c r="J161" s="50"/>
      <c r="K161" s="50"/>
      <c r="L161" s="50"/>
      <c r="M161" s="50"/>
      <c r="N161" s="50"/>
      <c r="O161" s="50"/>
      <c r="P161" s="50"/>
      <c r="Q161" s="50"/>
      <c r="R161" s="50"/>
      <c r="S161" s="50"/>
      <c r="T161" s="50"/>
      <c r="U161" s="50"/>
      <c r="V161" s="107"/>
      <c r="W161" s="50"/>
      <c r="X161" s="50"/>
      <c r="Y161" s="50">
        <f aca="true" t="shared" si="3" ref="Y161:Y168">SUM(IF(D161=0,1,0),IF(E161=0,1,0),IF(F161=0,1,0),IF(G161=0,1,0),IF(H161=0,1,0),IF(I161=0,1,0),IF(J161=0,1,0),IF(K161=0,1,0),IF(L161=0,1,0),IF(M161=0,1,0),IF(N161=0,1,0),IF(O161=0,1,0),IF(P161=0,1,0),IF(Q161=0,1,0),IF(R161=0,1,0),IF(S161=0,1,0),IF(T161=0,1,0),IF(U161=0,1,0))-18+$E$2</f>
        <v>18</v>
      </c>
    </row>
    <row r="162" spans="1:25" ht="12.75">
      <c r="A162" s="50">
        <v>156</v>
      </c>
      <c r="B162" s="135"/>
      <c r="C162" s="50"/>
      <c r="D162" s="50"/>
      <c r="E162" s="50"/>
      <c r="F162" s="50"/>
      <c r="G162" s="50"/>
      <c r="H162" s="50"/>
      <c r="I162" s="50"/>
      <c r="J162" s="50"/>
      <c r="K162" s="50"/>
      <c r="L162" s="50"/>
      <c r="M162" s="50"/>
      <c r="N162" s="50"/>
      <c r="O162" s="50"/>
      <c r="P162" s="50"/>
      <c r="Q162" s="50"/>
      <c r="R162" s="50"/>
      <c r="S162" s="50"/>
      <c r="T162" s="50"/>
      <c r="U162" s="50"/>
      <c r="V162" s="107"/>
      <c r="W162" s="50"/>
      <c r="X162" s="50"/>
      <c r="Y162" s="50">
        <f t="shared" si="3"/>
        <v>18</v>
      </c>
    </row>
    <row r="163" spans="1:25" ht="12.75">
      <c r="A163" s="50">
        <v>156</v>
      </c>
      <c r="B163" s="135"/>
      <c r="C163" s="50"/>
      <c r="D163" s="50"/>
      <c r="E163" s="50"/>
      <c r="F163" s="50"/>
      <c r="G163" s="50"/>
      <c r="H163" s="50"/>
      <c r="I163" s="50"/>
      <c r="J163" s="50"/>
      <c r="K163" s="50"/>
      <c r="L163" s="50"/>
      <c r="M163" s="50"/>
      <c r="N163" s="50"/>
      <c r="O163" s="50"/>
      <c r="P163" s="50"/>
      <c r="Q163" s="50"/>
      <c r="R163" s="50"/>
      <c r="S163" s="50"/>
      <c r="T163" s="50"/>
      <c r="U163" s="50"/>
      <c r="V163" s="107"/>
      <c r="W163" s="50"/>
      <c r="X163" s="50"/>
      <c r="Y163" s="50">
        <f t="shared" si="3"/>
        <v>18</v>
      </c>
    </row>
    <row r="164" spans="1:25" ht="12.75">
      <c r="A164" s="50">
        <v>156</v>
      </c>
      <c r="B164" s="135"/>
      <c r="C164" s="50"/>
      <c r="D164" s="50"/>
      <c r="E164" s="50"/>
      <c r="F164" s="50"/>
      <c r="G164" s="50"/>
      <c r="H164" s="50"/>
      <c r="I164" s="50"/>
      <c r="J164" s="50"/>
      <c r="K164" s="50"/>
      <c r="L164" s="50"/>
      <c r="M164" s="50"/>
      <c r="N164" s="50"/>
      <c r="O164" s="50"/>
      <c r="P164" s="50"/>
      <c r="Q164" s="50"/>
      <c r="R164" s="50"/>
      <c r="S164" s="50"/>
      <c r="T164" s="50"/>
      <c r="U164" s="50"/>
      <c r="V164" s="107"/>
      <c r="W164" s="50"/>
      <c r="X164" s="50"/>
      <c r="Y164" s="50">
        <f t="shared" si="3"/>
        <v>18</v>
      </c>
    </row>
    <row r="165" spans="1:25" ht="12.75">
      <c r="A165" s="50">
        <v>156</v>
      </c>
      <c r="B165" s="135"/>
      <c r="C165" s="50"/>
      <c r="D165" s="50"/>
      <c r="E165" s="50"/>
      <c r="F165" s="50"/>
      <c r="G165" s="50"/>
      <c r="H165" s="50"/>
      <c r="I165" s="50"/>
      <c r="J165" s="50"/>
      <c r="K165" s="50"/>
      <c r="L165" s="50"/>
      <c r="M165" s="50"/>
      <c r="N165" s="50"/>
      <c r="O165" s="50"/>
      <c r="P165" s="50"/>
      <c r="Q165" s="50"/>
      <c r="R165" s="50"/>
      <c r="S165" s="50"/>
      <c r="T165" s="50"/>
      <c r="U165" s="50"/>
      <c r="V165" s="107"/>
      <c r="W165" s="50"/>
      <c r="X165" s="50"/>
      <c r="Y165" s="50">
        <f t="shared" si="3"/>
        <v>18</v>
      </c>
    </row>
    <row r="166" spans="1:25" ht="12.75">
      <c r="A166" s="50">
        <v>156</v>
      </c>
      <c r="B166" s="135"/>
      <c r="C166" s="50"/>
      <c r="D166" s="50"/>
      <c r="E166" s="50"/>
      <c r="F166" s="50"/>
      <c r="G166" s="50"/>
      <c r="H166" s="50"/>
      <c r="I166" s="50"/>
      <c r="J166" s="50"/>
      <c r="K166" s="50"/>
      <c r="L166" s="50"/>
      <c r="M166" s="50"/>
      <c r="N166" s="50"/>
      <c r="O166" s="50"/>
      <c r="P166" s="50"/>
      <c r="Q166" s="50"/>
      <c r="R166" s="50"/>
      <c r="S166" s="50"/>
      <c r="T166" s="50"/>
      <c r="U166" s="50"/>
      <c r="V166" s="107"/>
      <c r="W166" s="50"/>
      <c r="X166" s="50"/>
      <c r="Y166" s="50">
        <f t="shared" si="3"/>
        <v>18</v>
      </c>
    </row>
    <row r="167" spans="1:25" ht="12.75">
      <c r="A167" s="50">
        <v>156</v>
      </c>
      <c r="B167" s="135"/>
      <c r="C167" s="50"/>
      <c r="D167" s="50"/>
      <c r="E167" s="50"/>
      <c r="F167" s="50"/>
      <c r="G167" s="50"/>
      <c r="H167" s="50"/>
      <c r="I167" s="50"/>
      <c r="J167" s="50"/>
      <c r="K167" s="50"/>
      <c r="L167" s="50"/>
      <c r="M167" s="50"/>
      <c r="N167" s="50"/>
      <c r="O167" s="50"/>
      <c r="P167" s="50"/>
      <c r="Q167" s="50"/>
      <c r="R167" s="50"/>
      <c r="S167" s="50"/>
      <c r="T167" s="50"/>
      <c r="U167" s="50"/>
      <c r="V167" s="107"/>
      <c r="W167" s="50"/>
      <c r="X167" s="50"/>
      <c r="Y167" s="50">
        <f t="shared" si="3"/>
        <v>18</v>
      </c>
    </row>
    <row r="168" spans="1:25" ht="12.75">
      <c r="A168" s="50">
        <v>156</v>
      </c>
      <c r="B168" s="135"/>
      <c r="C168" s="50"/>
      <c r="D168" s="50"/>
      <c r="E168" s="50"/>
      <c r="F168" s="50"/>
      <c r="G168" s="50"/>
      <c r="H168" s="50"/>
      <c r="I168" s="50"/>
      <c r="J168" s="50"/>
      <c r="K168" s="50"/>
      <c r="L168" s="50"/>
      <c r="M168" s="50"/>
      <c r="N168" s="50"/>
      <c r="O168" s="50"/>
      <c r="P168" s="50"/>
      <c r="Q168" s="50"/>
      <c r="R168" s="50"/>
      <c r="S168" s="50"/>
      <c r="T168" s="50"/>
      <c r="U168" s="50"/>
      <c r="V168" s="107"/>
      <c r="W168" s="50"/>
      <c r="X168" s="50"/>
      <c r="Y168" s="50">
        <f t="shared" si="3"/>
        <v>18</v>
      </c>
    </row>
  </sheetData>
  <sheetProtection/>
  <printOptions/>
  <pageMargins left="0.7086614173228347" right="0.7086614173228347" top="0.7480314960629921" bottom="0.7480314960629921" header="0.31496062992125984" footer="0.31496062992125984"/>
  <pageSetup horizontalDpi="600" verticalDpi="600" orientation="portrait" paperSize="9" scale="57" r:id="rId3"/>
  <drawing r:id="rId2"/>
  <legacyDrawing r:id="rId1"/>
</worksheet>
</file>

<file path=xl/worksheets/sheet3.xml><?xml version="1.0" encoding="utf-8"?>
<worksheet xmlns="http://schemas.openxmlformats.org/spreadsheetml/2006/main" xmlns:r="http://schemas.openxmlformats.org/officeDocument/2006/relationships">
  <sheetPr codeName="List1"/>
  <dimension ref="B1:K253"/>
  <sheetViews>
    <sheetView zoomScalePageLayoutView="0" workbookViewId="0" topLeftCell="A1">
      <selection activeCell="C28" sqref="C28"/>
    </sheetView>
  </sheetViews>
  <sheetFormatPr defaultColWidth="9.140625" defaultRowHeight="12.75"/>
  <cols>
    <col min="2" max="2" width="17.28125" style="0" customWidth="1"/>
    <col min="3" max="3" width="17.140625" style="0" customWidth="1"/>
    <col min="6" max="6" width="13.140625" style="0" customWidth="1"/>
    <col min="7" max="7" width="29.7109375" style="60" customWidth="1"/>
    <col min="8" max="8" width="29.7109375" style="0" customWidth="1"/>
    <col min="9" max="9" width="24.00390625" style="0" customWidth="1"/>
    <col min="10" max="10" width="17.57421875" style="0" customWidth="1"/>
    <col min="11" max="11" width="9.140625" style="97" customWidth="1"/>
  </cols>
  <sheetData>
    <row r="1" spans="2:11" s="64" customFormat="1" ht="13.5" thickBot="1">
      <c r="B1" s="76" t="s">
        <v>73</v>
      </c>
      <c r="C1" s="77" t="s">
        <v>32</v>
      </c>
      <c r="D1" s="77" t="s">
        <v>33</v>
      </c>
      <c r="E1" s="77" t="s">
        <v>34</v>
      </c>
      <c r="F1" s="77" t="s">
        <v>35</v>
      </c>
      <c r="G1" s="78" t="s">
        <v>36</v>
      </c>
      <c r="H1" s="77" t="s">
        <v>39</v>
      </c>
      <c r="I1" s="77" t="s">
        <v>37</v>
      </c>
      <c r="J1" s="79" t="s">
        <v>38</v>
      </c>
      <c r="K1" s="96"/>
    </row>
    <row r="2" spans="2:11" ht="12.75">
      <c r="B2" s="73" t="s">
        <v>80</v>
      </c>
      <c r="C2" s="74">
        <v>18</v>
      </c>
      <c r="D2" s="75">
        <v>16</v>
      </c>
      <c r="E2" s="75">
        <v>0</v>
      </c>
      <c r="F2" s="75">
        <v>0</v>
      </c>
      <c r="G2" s="255" t="s">
        <v>200</v>
      </c>
      <c r="H2" s="75">
        <v>264.5</v>
      </c>
      <c r="I2" s="75">
        <v>52364</v>
      </c>
      <c r="J2" s="132">
        <v>32</v>
      </c>
      <c r="K2" s="97">
        <v>113</v>
      </c>
    </row>
    <row r="3" spans="2:11" ht="12.75">
      <c r="B3" s="73" t="s">
        <v>144</v>
      </c>
      <c r="C3" s="74">
        <v>18</v>
      </c>
      <c r="D3" s="66">
        <v>12</v>
      </c>
      <c r="E3" s="66">
        <v>3</v>
      </c>
      <c r="F3" s="66">
        <v>1</v>
      </c>
      <c r="G3" s="67" t="s">
        <v>201</v>
      </c>
      <c r="H3" s="66">
        <v>225.5</v>
      </c>
      <c r="I3" s="66">
        <v>50032</v>
      </c>
      <c r="J3" s="68">
        <v>25</v>
      </c>
      <c r="K3" s="97">
        <v>86</v>
      </c>
    </row>
    <row r="4" spans="2:11" ht="12.75">
      <c r="B4" s="73" t="s">
        <v>139</v>
      </c>
      <c r="C4" s="74">
        <v>18</v>
      </c>
      <c r="D4" s="66">
        <v>11</v>
      </c>
      <c r="E4" s="66">
        <v>4</v>
      </c>
      <c r="F4" s="66">
        <v>1</v>
      </c>
      <c r="G4" s="104" t="s">
        <v>194</v>
      </c>
      <c r="H4" s="66">
        <v>204</v>
      </c>
      <c r="I4" s="66">
        <v>49069</v>
      </c>
      <c r="J4" s="68">
        <v>23</v>
      </c>
      <c r="K4" s="97">
        <v>71</v>
      </c>
    </row>
    <row r="5" spans="2:11" ht="12.75">
      <c r="B5" s="73" t="s">
        <v>79</v>
      </c>
      <c r="C5" s="74">
        <v>18</v>
      </c>
      <c r="D5" s="66">
        <v>9</v>
      </c>
      <c r="E5" s="66">
        <v>6</v>
      </c>
      <c r="F5" s="66">
        <v>1</v>
      </c>
      <c r="G5" s="67" t="s">
        <v>194</v>
      </c>
      <c r="H5" s="66">
        <v>211</v>
      </c>
      <c r="I5" s="66">
        <v>49116</v>
      </c>
      <c r="J5" s="68">
        <v>19</v>
      </c>
      <c r="K5" s="97">
        <v>71</v>
      </c>
    </row>
    <row r="6" spans="2:11" ht="12.75">
      <c r="B6" s="73" t="s">
        <v>141</v>
      </c>
      <c r="C6" s="74">
        <v>18</v>
      </c>
      <c r="D6" s="66">
        <v>9</v>
      </c>
      <c r="E6" s="66">
        <v>7</v>
      </c>
      <c r="F6" s="66">
        <v>0</v>
      </c>
      <c r="G6" s="67" t="s">
        <v>196</v>
      </c>
      <c r="H6" s="66">
        <v>208.5</v>
      </c>
      <c r="I6" s="66">
        <v>49540</v>
      </c>
      <c r="J6" s="68">
        <v>18</v>
      </c>
      <c r="K6" s="97">
        <v>69</v>
      </c>
    </row>
    <row r="7" spans="2:11" ht="12.75">
      <c r="B7" s="73" t="s">
        <v>81</v>
      </c>
      <c r="C7" s="74">
        <v>18</v>
      </c>
      <c r="D7" s="66">
        <v>6</v>
      </c>
      <c r="E7" s="66">
        <v>10</v>
      </c>
      <c r="F7" s="66">
        <v>0</v>
      </c>
      <c r="G7" s="67" t="s">
        <v>198</v>
      </c>
      <c r="H7" s="66">
        <v>187.5</v>
      </c>
      <c r="I7" s="66">
        <v>49733</v>
      </c>
      <c r="J7" s="68">
        <v>12</v>
      </c>
      <c r="K7" s="97">
        <v>56</v>
      </c>
    </row>
    <row r="8" spans="2:11" ht="12.75">
      <c r="B8" s="73" t="s">
        <v>143</v>
      </c>
      <c r="C8" s="65">
        <v>18</v>
      </c>
      <c r="D8" s="65">
        <v>3</v>
      </c>
      <c r="E8" s="65">
        <v>12</v>
      </c>
      <c r="F8" s="65">
        <v>1</v>
      </c>
      <c r="G8" s="131" t="s">
        <v>199</v>
      </c>
      <c r="H8" s="66">
        <v>157</v>
      </c>
      <c r="I8" s="65">
        <v>47434</v>
      </c>
      <c r="J8" s="133">
        <v>7</v>
      </c>
      <c r="K8" s="97">
        <v>45</v>
      </c>
    </row>
    <row r="9" spans="2:11" ht="12.75">
      <c r="B9" s="73" t="s">
        <v>185</v>
      </c>
      <c r="C9" s="65">
        <v>18</v>
      </c>
      <c r="D9" s="66">
        <v>3</v>
      </c>
      <c r="E9" s="66">
        <v>13</v>
      </c>
      <c r="F9" s="66">
        <v>0</v>
      </c>
      <c r="G9" s="67" t="s">
        <v>195</v>
      </c>
      <c r="H9" s="66">
        <v>162</v>
      </c>
      <c r="I9" s="66">
        <v>48596</v>
      </c>
      <c r="J9" s="68">
        <v>6</v>
      </c>
      <c r="K9" s="97">
        <v>43</v>
      </c>
    </row>
    <row r="10" spans="2:11" ht="12.75">
      <c r="B10" s="73" t="s">
        <v>142</v>
      </c>
      <c r="C10" s="65">
        <v>18</v>
      </c>
      <c r="D10" s="66">
        <v>1</v>
      </c>
      <c r="E10" s="66">
        <v>15</v>
      </c>
      <c r="F10" s="66">
        <v>0</v>
      </c>
      <c r="G10" s="67" t="s">
        <v>197</v>
      </c>
      <c r="H10" s="66">
        <v>108</v>
      </c>
      <c r="I10" s="66">
        <v>45603</v>
      </c>
      <c r="J10" s="68">
        <v>2</v>
      </c>
      <c r="K10" s="97">
        <v>20</v>
      </c>
    </row>
    <row r="11" spans="2:11" ht="12.75">
      <c r="B11" s="73"/>
      <c r="C11" s="65"/>
      <c r="D11" s="66"/>
      <c r="E11" s="66"/>
      <c r="F11" s="66"/>
      <c r="G11" s="67"/>
      <c r="H11" s="66"/>
      <c r="I11" s="66"/>
      <c r="J11" s="68"/>
      <c r="K11" s="97">
        <v>0</v>
      </c>
    </row>
    <row r="12" spans="2:11" ht="12.75">
      <c r="B12" s="73"/>
      <c r="C12" s="65"/>
      <c r="D12" s="66"/>
      <c r="E12" s="66"/>
      <c r="F12" s="66"/>
      <c r="G12" s="67"/>
      <c r="H12" s="66"/>
      <c r="I12" s="66"/>
      <c r="J12" s="68"/>
      <c r="K12" s="97">
        <v>0</v>
      </c>
    </row>
    <row r="13" spans="2:11" ht="12.75">
      <c r="B13" s="73"/>
      <c r="C13" s="65"/>
      <c r="D13" s="66"/>
      <c r="E13" s="66"/>
      <c r="F13" s="66"/>
      <c r="G13" s="104"/>
      <c r="H13" s="66"/>
      <c r="I13" s="66"/>
      <c r="J13" s="68"/>
      <c r="K13" s="97">
        <v>0</v>
      </c>
    </row>
    <row r="14" spans="2:11" ht="12.75">
      <c r="B14" s="73"/>
      <c r="C14" s="65"/>
      <c r="D14" s="66"/>
      <c r="E14" s="66"/>
      <c r="F14" s="66"/>
      <c r="G14" s="67"/>
      <c r="H14" s="66"/>
      <c r="I14" s="66"/>
      <c r="J14" s="68"/>
      <c r="K14" s="97">
        <v>0</v>
      </c>
    </row>
    <row r="15" spans="2:11" ht="12.75">
      <c r="B15" s="73"/>
      <c r="C15" s="65"/>
      <c r="D15" s="66"/>
      <c r="E15" s="66"/>
      <c r="F15" s="66"/>
      <c r="G15" s="67"/>
      <c r="H15" s="66"/>
      <c r="I15" s="66"/>
      <c r="J15" s="68"/>
      <c r="K15" s="97">
        <v>0</v>
      </c>
    </row>
    <row r="16" spans="2:11" ht="12.75">
      <c r="B16" s="73"/>
      <c r="C16" s="65"/>
      <c r="D16" s="66"/>
      <c r="E16" s="66"/>
      <c r="F16" s="66"/>
      <c r="G16" s="67"/>
      <c r="H16" s="66"/>
      <c r="I16" s="66"/>
      <c r="J16" s="68"/>
      <c r="K16" s="97">
        <v>0</v>
      </c>
    </row>
    <row r="17" spans="2:11" ht="12.75">
      <c r="B17" s="73"/>
      <c r="C17" s="65"/>
      <c r="D17" s="66"/>
      <c r="E17" s="66"/>
      <c r="F17" s="66"/>
      <c r="G17" s="67"/>
      <c r="H17" s="66"/>
      <c r="I17" s="66"/>
      <c r="J17" s="68"/>
      <c r="K17" s="97">
        <v>0</v>
      </c>
    </row>
    <row r="18" spans="2:11" ht="12.75">
      <c r="B18" s="73"/>
      <c r="C18" s="65"/>
      <c r="D18" s="66"/>
      <c r="E18" s="66"/>
      <c r="F18" s="66"/>
      <c r="G18" s="67"/>
      <c r="H18" s="66"/>
      <c r="I18" s="66"/>
      <c r="J18" s="68"/>
      <c r="K18" s="97">
        <v>0</v>
      </c>
    </row>
    <row r="19" spans="2:11" ht="12.75">
      <c r="B19" s="73"/>
      <c r="C19" s="129"/>
      <c r="D19" s="66"/>
      <c r="E19" s="66"/>
      <c r="F19" s="66"/>
      <c r="G19" s="67"/>
      <c r="H19" s="66"/>
      <c r="I19" s="66"/>
      <c r="J19" s="68"/>
      <c r="K19" s="97">
        <v>0</v>
      </c>
    </row>
    <row r="20" spans="2:11" ht="12.75">
      <c r="B20" s="73"/>
      <c r="C20" s="65"/>
      <c r="D20" s="66"/>
      <c r="E20" s="66"/>
      <c r="F20" s="66"/>
      <c r="G20" s="67"/>
      <c r="H20" s="66"/>
      <c r="I20" s="66"/>
      <c r="J20" s="68"/>
      <c r="K20" s="97">
        <v>0</v>
      </c>
    </row>
    <row r="21" spans="2:11" ht="13.5" thickBot="1">
      <c r="B21" s="130"/>
      <c r="C21" s="69"/>
      <c r="D21" s="70"/>
      <c r="E21" s="70"/>
      <c r="F21" s="70"/>
      <c r="G21" s="71"/>
      <c r="H21" s="70"/>
      <c r="I21" s="70"/>
      <c r="J21" s="72"/>
      <c r="K21" s="97">
        <v>0</v>
      </c>
    </row>
    <row r="22" spans="2:10" ht="12.75">
      <c r="B22" s="63"/>
      <c r="C22" s="62"/>
      <c r="D22" s="61"/>
      <c r="E22" s="61"/>
      <c r="F22" s="61"/>
      <c r="H22" s="61"/>
      <c r="I22" s="61"/>
      <c r="J22" s="61"/>
    </row>
    <row r="26" ht="12.75"/>
    <row r="27" ht="12.75"/>
    <row r="28" ht="12.75"/>
    <row r="234" ht="12.75">
      <c r="H234">
        <v>0</v>
      </c>
    </row>
    <row r="235" ht="12.75">
      <c r="H235">
        <v>0</v>
      </c>
    </row>
    <row r="236" ht="12.75">
      <c r="H236">
        <v>0</v>
      </c>
    </row>
    <row r="237" ht="12.75">
      <c r="H237">
        <v>0</v>
      </c>
    </row>
    <row r="238" ht="12.75">
      <c r="H238">
        <v>0</v>
      </c>
    </row>
    <row r="239" ht="12.75">
      <c r="H239">
        <v>0</v>
      </c>
    </row>
    <row r="240" ht="12.75">
      <c r="H240">
        <v>0</v>
      </c>
    </row>
    <row r="241" ht="12.75">
      <c r="H241">
        <v>0</v>
      </c>
    </row>
    <row r="242" ht="12.75">
      <c r="H242">
        <v>0</v>
      </c>
    </row>
    <row r="243" ht="12.75">
      <c r="H243">
        <v>0</v>
      </c>
    </row>
    <row r="244" ht="12.75">
      <c r="H244">
        <v>0</v>
      </c>
    </row>
    <row r="245" ht="12.75">
      <c r="H245">
        <v>0</v>
      </c>
    </row>
    <row r="246" ht="12.75">
      <c r="H246">
        <v>0</v>
      </c>
    </row>
    <row r="247" ht="12.75">
      <c r="H247">
        <v>0</v>
      </c>
    </row>
    <row r="248" ht="12.75">
      <c r="H248">
        <v>0</v>
      </c>
    </row>
    <row r="249" ht="12.75">
      <c r="H249">
        <v>0</v>
      </c>
    </row>
    <row r="250" ht="12.75">
      <c r="H250">
        <v>0</v>
      </c>
    </row>
    <row r="251" ht="12.75">
      <c r="H251">
        <v>0</v>
      </c>
    </row>
    <row r="252" ht="12.75">
      <c r="H252">
        <v>0</v>
      </c>
    </row>
    <row r="253" ht="12.75">
      <c r="H253">
        <v>0</v>
      </c>
    </row>
  </sheetData>
  <sheetProtection/>
  <printOptions/>
  <pageMargins left="0.7086614173228347" right="0.7086614173228347" top="0.7480314960629921" bottom="0.7480314960629921" header="0.31496062992125984" footer="0.31496062992125984"/>
  <pageSetup fitToHeight="4"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List2"/>
  <dimension ref="A1:W453"/>
  <sheetViews>
    <sheetView zoomScale="85" zoomScaleNormal="85" zoomScalePageLayoutView="0" workbookViewId="0" topLeftCell="K403">
      <selection activeCell="T447" sqref="T447"/>
    </sheetView>
  </sheetViews>
  <sheetFormatPr defaultColWidth="9.140625" defaultRowHeight="12.75"/>
  <cols>
    <col min="1" max="23" width="20.7109375" style="0" customWidth="1"/>
  </cols>
  <sheetData>
    <row r="1" spans="1:23" ht="31.5" customHeight="1" thickBot="1">
      <c r="A1" s="5" t="s">
        <v>1</v>
      </c>
      <c r="B1" s="3"/>
      <c r="C1" s="6" t="str">
        <f>A2</f>
        <v>REMOPLAST</v>
      </c>
      <c r="D1" s="7" t="s">
        <v>139</v>
      </c>
      <c r="E1" s="7" t="s">
        <v>185</v>
      </c>
      <c r="F1" s="7" t="str">
        <f>A5</f>
        <v>ASI Z VASI</v>
      </c>
      <c r="G1" s="7" t="str">
        <f>A6</f>
        <v>MDI DRAVA RADLJE</v>
      </c>
      <c r="H1" s="7" t="str">
        <f>A7</f>
        <v>STRUC KOVAČIJA MUTA</v>
      </c>
      <c r="I1" s="7" t="str">
        <f>A8</f>
        <v>KEGLBAR B</v>
      </c>
      <c r="J1" s="7" t="str">
        <f>A9</f>
        <v>KEGLBAR</v>
      </c>
      <c r="K1" s="7" t="str">
        <f>A10</f>
        <v>OBRTNIKI ELEKTRO JEŠOVNIK</v>
      </c>
      <c r="L1" s="8"/>
      <c r="M1" s="8"/>
      <c r="N1" s="8"/>
      <c r="O1" s="8"/>
      <c r="P1" s="8"/>
      <c r="Q1" s="8"/>
      <c r="R1" s="8"/>
      <c r="S1" s="8"/>
      <c r="T1" s="8"/>
      <c r="U1" s="8"/>
      <c r="V1" s="9"/>
      <c r="W1" s="4"/>
    </row>
    <row r="2" spans="1:23" s="1" customFormat="1" ht="15" customHeight="1">
      <c r="A2" s="87" t="s">
        <v>79</v>
      </c>
      <c r="B2" s="2">
        <v>1</v>
      </c>
      <c r="C2" s="114" t="s">
        <v>94</v>
      </c>
      <c r="D2" s="115" t="s">
        <v>82</v>
      </c>
      <c r="E2" s="115" t="s">
        <v>134</v>
      </c>
      <c r="F2" s="115" t="s">
        <v>114</v>
      </c>
      <c r="G2" s="115" t="s">
        <v>88</v>
      </c>
      <c r="H2" s="115" t="s">
        <v>119</v>
      </c>
      <c r="I2" s="115" t="s">
        <v>189</v>
      </c>
      <c r="J2" s="115" t="s">
        <v>125</v>
      </c>
      <c r="K2" s="115" t="s">
        <v>163</v>
      </c>
      <c r="L2" s="115"/>
      <c r="M2" s="115"/>
      <c r="N2" s="115"/>
      <c r="O2" s="115"/>
      <c r="P2" s="115"/>
      <c r="Q2" s="115"/>
      <c r="R2" s="115"/>
      <c r="S2" s="115"/>
      <c r="T2" s="115"/>
      <c r="U2" s="115"/>
      <c r="V2" s="116"/>
      <c r="W2" s="2"/>
    </row>
    <row r="3" spans="1:23" s="1" customFormat="1" ht="15" customHeight="1">
      <c r="A3" s="88" t="s">
        <v>139</v>
      </c>
      <c r="B3" s="2">
        <v>2</v>
      </c>
      <c r="C3" s="93" t="s">
        <v>95</v>
      </c>
      <c r="D3" s="94" t="s">
        <v>147</v>
      </c>
      <c r="E3" s="94" t="s">
        <v>135</v>
      </c>
      <c r="F3" s="94" t="s">
        <v>113</v>
      </c>
      <c r="G3" s="94" t="s">
        <v>187</v>
      </c>
      <c r="H3" s="94" t="s">
        <v>116</v>
      </c>
      <c r="I3" s="94" t="s">
        <v>188</v>
      </c>
      <c r="J3" s="94" t="s">
        <v>126</v>
      </c>
      <c r="K3" s="94" t="s">
        <v>87</v>
      </c>
      <c r="L3" s="94"/>
      <c r="M3" s="94"/>
      <c r="N3" s="94"/>
      <c r="O3" s="94"/>
      <c r="P3" s="94"/>
      <c r="Q3" s="94"/>
      <c r="R3" s="94"/>
      <c r="S3" s="94"/>
      <c r="T3" s="94"/>
      <c r="U3" s="94"/>
      <c r="V3" s="95"/>
      <c r="W3" s="2"/>
    </row>
    <row r="4" spans="1:23" s="1" customFormat="1" ht="15" customHeight="1">
      <c r="A4" s="88" t="s">
        <v>185</v>
      </c>
      <c r="B4" s="2">
        <v>3</v>
      </c>
      <c r="C4" s="93" t="s">
        <v>129</v>
      </c>
      <c r="D4" s="91" t="s">
        <v>86</v>
      </c>
      <c r="E4" s="91" t="s">
        <v>93</v>
      </c>
      <c r="F4" s="94" t="s">
        <v>112</v>
      </c>
      <c r="G4" s="94" t="s">
        <v>128</v>
      </c>
      <c r="H4" s="94" t="s">
        <v>154</v>
      </c>
      <c r="I4" s="94" t="s">
        <v>104</v>
      </c>
      <c r="J4" s="94" t="s">
        <v>107</v>
      </c>
      <c r="K4" s="94" t="s">
        <v>97</v>
      </c>
      <c r="L4" s="94"/>
      <c r="M4" s="94"/>
      <c r="N4" s="94"/>
      <c r="O4" s="94"/>
      <c r="P4" s="94"/>
      <c r="Q4" s="94"/>
      <c r="R4" s="94"/>
      <c r="S4" s="94"/>
      <c r="T4" s="94"/>
      <c r="U4" s="94"/>
      <c r="V4" s="92"/>
      <c r="W4" s="2"/>
    </row>
    <row r="5" spans="1:23" s="1" customFormat="1" ht="15" customHeight="1">
      <c r="A5" s="88" t="s">
        <v>141</v>
      </c>
      <c r="B5" s="2">
        <v>4</v>
      </c>
      <c r="C5" s="93" t="s">
        <v>103</v>
      </c>
      <c r="D5" s="94" t="s">
        <v>83</v>
      </c>
      <c r="E5" s="94" t="s">
        <v>136</v>
      </c>
      <c r="F5" s="94" t="s">
        <v>148</v>
      </c>
      <c r="G5" s="94" t="s">
        <v>102</v>
      </c>
      <c r="H5" s="94" t="s">
        <v>121</v>
      </c>
      <c r="I5" s="94" t="s">
        <v>108</v>
      </c>
      <c r="J5" s="94" t="s">
        <v>106</v>
      </c>
      <c r="K5" s="94" t="s">
        <v>101</v>
      </c>
      <c r="L5" s="94"/>
      <c r="M5" s="94"/>
      <c r="N5" s="94"/>
      <c r="O5" s="94"/>
      <c r="P5" s="94"/>
      <c r="Q5" s="94"/>
      <c r="R5" s="94"/>
      <c r="S5" s="94"/>
      <c r="T5" s="94"/>
      <c r="U5" s="94"/>
      <c r="V5" s="95"/>
      <c r="W5" s="2"/>
    </row>
    <row r="6" spans="1:23" s="1" customFormat="1" ht="15" customHeight="1">
      <c r="A6" s="88" t="s">
        <v>142</v>
      </c>
      <c r="B6" s="2">
        <v>5</v>
      </c>
      <c r="C6" s="93" t="s">
        <v>96</v>
      </c>
      <c r="D6" s="91" t="s">
        <v>84</v>
      </c>
      <c r="E6" s="91" t="s">
        <v>186</v>
      </c>
      <c r="F6" s="94" t="s">
        <v>115</v>
      </c>
      <c r="G6" s="94" t="s">
        <v>89</v>
      </c>
      <c r="H6" s="94" t="s">
        <v>137</v>
      </c>
      <c r="I6" s="94" t="s">
        <v>105</v>
      </c>
      <c r="J6" s="94" t="s">
        <v>159</v>
      </c>
      <c r="K6" s="94" t="s">
        <v>98</v>
      </c>
      <c r="L6" s="94"/>
      <c r="M6" s="94"/>
      <c r="N6" s="94"/>
      <c r="O6" s="94"/>
      <c r="P6" s="94"/>
      <c r="Q6" s="94"/>
      <c r="R6" s="94"/>
      <c r="S6" s="94"/>
      <c r="T6" s="94"/>
      <c r="U6" s="94"/>
      <c r="V6" s="92"/>
      <c r="W6" s="2"/>
    </row>
    <row r="7" spans="1:23" s="1" customFormat="1" ht="15" customHeight="1">
      <c r="A7" s="88" t="s">
        <v>81</v>
      </c>
      <c r="B7" s="2">
        <v>6</v>
      </c>
      <c r="C7" s="93" t="s">
        <v>145</v>
      </c>
      <c r="D7" s="94" t="s">
        <v>85</v>
      </c>
      <c r="E7" s="94" t="s">
        <v>123</v>
      </c>
      <c r="F7" s="94" t="s">
        <v>131</v>
      </c>
      <c r="G7" s="94" t="s">
        <v>153</v>
      </c>
      <c r="H7" s="94" t="s">
        <v>117</v>
      </c>
      <c r="I7" s="94" t="s">
        <v>122</v>
      </c>
      <c r="J7" s="94" t="s">
        <v>90</v>
      </c>
      <c r="K7" s="94" t="s">
        <v>100</v>
      </c>
      <c r="L7" s="94"/>
      <c r="M7" s="94"/>
      <c r="N7" s="94"/>
      <c r="O7" s="94"/>
      <c r="P7" s="94"/>
      <c r="Q7" s="94"/>
      <c r="R7" s="94"/>
      <c r="S7" s="94"/>
      <c r="T7" s="94"/>
      <c r="U7" s="94"/>
      <c r="V7" s="95"/>
      <c r="W7" s="2"/>
    </row>
    <row r="8" spans="1:23" s="1" customFormat="1" ht="15" customHeight="1">
      <c r="A8" s="88" t="s">
        <v>143</v>
      </c>
      <c r="B8" s="2">
        <v>7</v>
      </c>
      <c r="C8" s="93" t="s">
        <v>146</v>
      </c>
      <c r="D8" s="91" t="s">
        <v>124</v>
      </c>
      <c r="E8" s="91" t="s">
        <v>109</v>
      </c>
      <c r="F8" s="94" t="s">
        <v>149</v>
      </c>
      <c r="G8" s="94" t="s">
        <v>133</v>
      </c>
      <c r="H8" s="94" t="s">
        <v>155</v>
      </c>
      <c r="I8" s="94" t="s">
        <v>162</v>
      </c>
      <c r="J8" s="94" t="s">
        <v>158</v>
      </c>
      <c r="K8" s="94" t="s">
        <v>92</v>
      </c>
      <c r="L8" s="94"/>
      <c r="M8" s="94"/>
      <c r="N8" s="94"/>
      <c r="O8" s="94"/>
      <c r="P8" s="94"/>
      <c r="Q8" s="94"/>
      <c r="R8" s="94"/>
      <c r="S8" s="94"/>
      <c r="T8" s="94"/>
      <c r="U8" s="94"/>
      <c r="V8" s="92"/>
      <c r="W8" s="2"/>
    </row>
    <row r="9" spans="1:23" s="1" customFormat="1" ht="15" customHeight="1">
      <c r="A9" s="88" t="s">
        <v>80</v>
      </c>
      <c r="B9" s="2">
        <v>8</v>
      </c>
      <c r="C9" s="93" t="s">
        <v>130</v>
      </c>
      <c r="D9" s="94" t="s">
        <v>183</v>
      </c>
      <c r="E9" s="94" t="s">
        <v>91</v>
      </c>
      <c r="F9" s="94" t="s">
        <v>111</v>
      </c>
      <c r="G9" s="94" t="s">
        <v>138</v>
      </c>
      <c r="H9" s="94" t="s">
        <v>120</v>
      </c>
      <c r="I9" s="94" t="s">
        <v>190</v>
      </c>
      <c r="J9" s="94" t="s">
        <v>191</v>
      </c>
      <c r="K9" s="94" t="s">
        <v>164</v>
      </c>
      <c r="L9" s="94"/>
      <c r="M9" s="94"/>
      <c r="N9" s="94"/>
      <c r="O9" s="94"/>
      <c r="P9" s="94"/>
      <c r="Q9" s="94"/>
      <c r="R9" s="94"/>
      <c r="S9" s="94"/>
      <c r="T9" s="94"/>
      <c r="U9" s="94"/>
      <c r="V9" s="95"/>
      <c r="W9" s="2"/>
    </row>
    <row r="10" spans="1:23" s="1" customFormat="1" ht="15" customHeight="1">
      <c r="A10" s="88" t="s">
        <v>144</v>
      </c>
      <c r="B10" s="2">
        <v>9</v>
      </c>
      <c r="C10" s="136" t="s">
        <v>181</v>
      </c>
      <c r="D10" s="91" t="s">
        <v>184</v>
      </c>
      <c r="E10" s="91" t="s">
        <v>118</v>
      </c>
      <c r="F10" s="94" t="s">
        <v>150</v>
      </c>
      <c r="G10" s="94"/>
      <c r="H10" s="94" t="s">
        <v>156</v>
      </c>
      <c r="I10" s="94" t="s">
        <v>160</v>
      </c>
      <c r="J10" s="94" t="s">
        <v>192</v>
      </c>
      <c r="K10" s="94" t="s">
        <v>165</v>
      </c>
      <c r="L10" s="94"/>
      <c r="M10" s="94"/>
      <c r="N10" s="94"/>
      <c r="O10" s="94"/>
      <c r="P10" s="94"/>
      <c r="Q10" s="94"/>
      <c r="R10" s="94"/>
      <c r="S10" s="94"/>
      <c r="T10" s="94"/>
      <c r="U10" s="94"/>
      <c r="V10" s="92"/>
      <c r="W10" s="2"/>
    </row>
    <row r="11" spans="1:23" s="1" customFormat="1" ht="15" customHeight="1">
      <c r="A11" s="88"/>
      <c r="B11" s="2">
        <v>10</v>
      </c>
      <c r="C11" s="109" t="s">
        <v>180</v>
      </c>
      <c r="D11" s="110" t="s">
        <v>161</v>
      </c>
      <c r="E11" s="110"/>
      <c r="F11" s="110" t="s">
        <v>151</v>
      </c>
      <c r="G11" s="110"/>
      <c r="H11" s="110" t="s">
        <v>110</v>
      </c>
      <c r="I11" s="110"/>
      <c r="J11" s="110"/>
      <c r="K11" s="110" t="s">
        <v>166</v>
      </c>
      <c r="L11" s="110"/>
      <c r="M11" s="110"/>
      <c r="N11" s="110"/>
      <c r="O11" s="110"/>
      <c r="P11" s="110"/>
      <c r="Q11" s="110"/>
      <c r="R11" s="110"/>
      <c r="S11" s="110"/>
      <c r="T11" s="110"/>
      <c r="U11" s="110"/>
      <c r="V11" s="111"/>
      <c r="W11" s="2"/>
    </row>
    <row r="12" spans="1:23" s="1" customFormat="1" ht="15" customHeight="1">
      <c r="A12" s="88"/>
      <c r="B12" s="2">
        <v>11</v>
      </c>
      <c r="C12" s="117" t="s">
        <v>182</v>
      </c>
      <c r="D12" s="112"/>
      <c r="E12" s="112"/>
      <c r="F12" s="112" t="s">
        <v>132</v>
      </c>
      <c r="G12" s="112"/>
      <c r="H12" s="112" t="s">
        <v>157</v>
      </c>
      <c r="I12" s="112"/>
      <c r="J12" s="112"/>
      <c r="K12" s="112" t="s">
        <v>167</v>
      </c>
      <c r="L12" s="112"/>
      <c r="M12" s="112"/>
      <c r="N12" s="112"/>
      <c r="O12" s="112"/>
      <c r="P12" s="112"/>
      <c r="Q12" s="112"/>
      <c r="R12" s="112"/>
      <c r="S12" s="112"/>
      <c r="T12" s="112"/>
      <c r="U12" s="112"/>
      <c r="V12" s="118"/>
      <c r="W12" s="2"/>
    </row>
    <row r="13" spans="1:23" s="1" customFormat="1" ht="15" customHeight="1">
      <c r="A13" s="88"/>
      <c r="B13" s="2">
        <v>12</v>
      </c>
      <c r="C13" s="117"/>
      <c r="D13" s="112"/>
      <c r="E13" s="112"/>
      <c r="F13" s="112" t="s">
        <v>152</v>
      </c>
      <c r="G13" s="112"/>
      <c r="H13" s="112"/>
      <c r="I13" s="112"/>
      <c r="J13" s="112"/>
      <c r="K13" s="112" t="s">
        <v>99</v>
      </c>
      <c r="L13" s="112"/>
      <c r="M13" s="112"/>
      <c r="N13" s="112"/>
      <c r="O13" s="112"/>
      <c r="P13" s="112"/>
      <c r="Q13" s="112"/>
      <c r="R13" s="112"/>
      <c r="S13" s="112"/>
      <c r="T13" s="112"/>
      <c r="U13" s="112"/>
      <c r="V13" s="118"/>
      <c r="W13" s="2"/>
    </row>
    <row r="14" spans="1:23" s="1" customFormat="1" ht="15" customHeight="1">
      <c r="A14" s="88"/>
      <c r="B14" s="2">
        <v>13</v>
      </c>
      <c r="C14" s="103"/>
      <c r="D14" s="112"/>
      <c r="E14" s="112"/>
      <c r="F14" s="112"/>
      <c r="G14" s="112"/>
      <c r="H14" s="112"/>
      <c r="I14" s="112"/>
      <c r="J14" s="112"/>
      <c r="K14" s="112" t="s">
        <v>193</v>
      </c>
      <c r="L14" s="112"/>
      <c r="M14" s="112"/>
      <c r="N14" s="112"/>
      <c r="O14" s="112"/>
      <c r="P14" s="112"/>
      <c r="Q14" s="112"/>
      <c r="R14" s="112"/>
      <c r="S14" s="112"/>
      <c r="T14" s="112"/>
      <c r="U14" s="112"/>
      <c r="V14" s="118"/>
      <c r="W14" s="2"/>
    </row>
    <row r="15" spans="1:23" s="1" customFormat="1" ht="15" customHeight="1">
      <c r="A15" s="88"/>
      <c r="B15" s="2">
        <v>14</v>
      </c>
      <c r="C15" s="109"/>
      <c r="D15" s="112"/>
      <c r="E15" s="112"/>
      <c r="F15" s="112"/>
      <c r="G15" s="112"/>
      <c r="H15" s="112"/>
      <c r="I15" s="112"/>
      <c r="J15" s="112"/>
      <c r="K15" s="112"/>
      <c r="L15" s="112"/>
      <c r="M15" s="112"/>
      <c r="N15" s="112"/>
      <c r="O15" s="112"/>
      <c r="P15" s="112"/>
      <c r="Q15" s="112"/>
      <c r="R15" s="112"/>
      <c r="S15" s="112"/>
      <c r="T15" s="112"/>
      <c r="U15" s="112"/>
      <c r="V15" s="118"/>
      <c r="W15" s="2"/>
    </row>
    <row r="16" spans="1:23" s="1" customFormat="1" ht="15" customHeight="1">
      <c r="A16" s="88"/>
      <c r="B16" s="2">
        <v>15</v>
      </c>
      <c r="C16" s="117"/>
      <c r="D16" s="113"/>
      <c r="E16" s="113"/>
      <c r="F16" s="113"/>
      <c r="G16" s="113"/>
      <c r="H16" s="113"/>
      <c r="I16" s="113"/>
      <c r="J16" s="113"/>
      <c r="K16" s="113"/>
      <c r="L16" s="113"/>
      <c r="M16" s="113"/>
      <c r="N16" s="113"/>
      <c r="O16" s="113"/>
      <c r="P16" s="113"/>
      <c r="Q16" s="112"/>
      <c r="R16" s="112"/>
      <c r="S16" s="112"/>
      <c r="T16" s="112"/>
      <c r="U16" s="112"/>
      <c r="V16" s="118"/>
      <c r="W16" s="2"/>
    </row>
    <row r="17" spans="1:23" s="1" customFormat="1" ht="15" customHeight="1">
      <c r="A17" s="88"/>
      <c r="B17" s="2">
        <v>16</v>
      </c>
      <c r="C17" s="109"/>
      <c r="D17" s="112"/>
      <c r="E17" s="112"/>
      <c r="F17" s="112"/>
      <c r="G17" s="112"/>
      <c r="H17" s="112"/>
      <c r="I17" s="112"/>
      <c r="J17" s="112"/>
      <c r="K17" s="112"/>
      <c r="L17" s="112"/>
      <c r="M17" s="112"/>
      <c r="N17" s="112"/>
      <c r="O17" s="112"/>
      <c r="P17" s="112"/>
      <c r="Q17" s="112"/>
      <c r="R17" s="112"/>
      <c r="S17" s="112"/>
      <c r="T17" s="112"/>
      <c r="U17" s="112"/>
      <c r="V17" s="118"/>
      <c r="W17" s="2"/>
    </row>
    <row r="18" spans="1:23" s="1" customFormat="1" ht="15" customHeight="1" thickBot="1">
      <c r="A18" s="88"/>
      <c r="B18" s="2">
        <v>17</v>
      </c>
      <c r="C18" s="103"/>
      <c r="D18" s="119"/>
      <c r="E18" s="119"/>
      <c r="F18" s="119"/>
      <c r="G18" s="119"/>
      <c r="H18" s="119"/>
      <c r="I18" s="119"/>
      <c r="J18" s="119"/>
      <c r="K18" s="119"/>
      <c r="L18" s="119"/>
      <c r="M18" s="119"/>
      <c r="N18" s="119"/>
      <c r="O18" s="119"/>
      <c r="P18" s="119"/>
      <c r="Q18" s="119"/>
      <c r="R18" s="119"/>
      <c r="S18" s="119"/>
      <c r="T18" s="119"/>
      <c r="U18" s="119"/>
      <c r="V18" s="120"/>
      <c r="W18" s="2"/>
    </row>
    <row r="19" spans="1:23" s="1" customFormat="1" ht="15" customHeight="1">
      <c r="A19" s="88"/>
      <c r="B19" s="2">
        <v>18</v>
      </c>
      <c r="C19" s="2"/>
      <c r="D19" s="2"/>
      <c r="E19" s="2"/>
      <c r="F19" s="2"/>
      <c r="G19" s="2"/>
      <c r="H19" s="2"/>
      <c r="I19" s="2"/>
      <c r="J19" s="2"/>
      <c r="K19" s="2"/>
      <c r="L19" s="2"/>
      <c r="M19" s="2"/>
      <c r="N19" s="2"/>
      <c r="O19" s="2"/>
      <c r="P19" s="2"/>
      <c r="Q19" s="2"/>
      <c r="R19" s="2"/>
      <c r="S19" s="2"/>
      <c r="T19" s="2"/>
      <c r="U19" s="2"/>
      <c r="V19" s="2"/>
      <c r="W19" s="2"/>
    </row>
    <row r="20" spans="1:23" s="1" customFormat="1" ht="15" customHeight="1">
      <c r="A20" s="88"/>
      <c r="B20" s="2"/>
      <c r="C20" s="2"/>
      <c r="D20" s="2"/>
      <c r="E20" s="2"/>
      <c r="F20" s="2"/>
      <c r="G20" s="2"/>
      <c r="H20" s="2"/>
      <c r="I20" s="2"/>
      <c r="J20" s="2"/>
      <c r="K20" s="2"/>
      <c r="L20" s="2"/>
      <c r="M20" s="2"/>
      <c r="N20" s="2"/>
      <c r="O20" s="2"/>
      <c r="P20" s="2"/>
      <c r="Q20" s="2"/>
      <c r="R20" s="2"/>
      <c r="S20" s="2"/>
      <c r="T20" s="2"/>
      <c r="U20" s="2"/>
      <c r="V20" s="2"/>
      <c r="W20" s="2"/>
    </row>
    <row r="21" spans="1:23" s="1" customFormat="1" ht="15" customHeight="1" thickBot="1">
      <c r="A21" s="89"/>
      <c r="B21" s="2"/>
      <c r="C21" s="2"/>
      <c r="D21" s="2"/>
      <c r="E21" s="2"/>
      <c r="F21" s="2"/>
      <c r="G21" s="2"/>
      <c r="H21" s="2"/>
      <c r="I21" s="2"/>
      <c r="J21" s="2"/>
      <c r="K21" s="2"/>
      <c r="L21" s="2"/>
      <c r="M21" s="2"/>
      <c r="N21" s="2"/>
      <c r="O21" s="2"/>
      <c r="P21" s="2"/>
      <c r="Q21" s="2"/>
      <c r="R21" s="2"/>
      <c r="S21" s="2"/>
      <c r="T21" s="2"/>
      <c r="U21" s="2"/>
      <c r="V21" s="2"/>
      <c r="W21" s="2"/>
    </row>
    <row r="22" spans="1:23" s="1" customFormat="1" ht="15" customHeight="1">
      <c r="A22" s="2"/>
      <c r="B22" s="2"/>
      <c r="C22" s="2"/>
      <c r="D22" s="2"/>
      <c r="E22" s="2"/>
      <c r="F22" s="2"/>
      <c r="G22" s="2"/>
      <c r="H22" s="2"/>
      <c r="I22" s="2"/>
      <c r="J22" s="2"/>
      <c r="K22" s="2"/>
      <c r="L22" s="2"/>
      <c r="M22" s="2"/>
      <c r="N22" s="2"/>
      <c r="O22" s="2"/>
      <c r="P22" s="2"/>
      <c r="Q22" s="2"/>
      <c r="R22" s="2"/>
      <c r="S22" s="2"/>
      <c r="T22" s="2"/>
      <c r="U22" s="2"/>
      <c r="V22" s="2"/>
      <c r="W22" s="2"/>
    </row>
    <row r="23" spans="1:23" s="1" customFormat="1" ht="15" customHeight="1" thickBot="1">
      <c r="A23" s="2"/>
      <c r="B23" s="2"/>
      <c r="C23" s="2"/>
      <c r="D23" s="2"/>
      <c r="E23" s="2"/>
      <c r="F23" s="2"/>
      <c r="G23" s="2"/>
      <c r="H23" s="2"/>
      <c r="I23" s="2"/>
      <c r="J23" s="2"/>
      <c r="K23" s="2"/>
      <c r="L23" s="2"/>
      <c r="M23" s="2"/>
      <c r="N23" s="2"/>
      <c r="O23" s="2"/>
      <c r="P23" s="2"/>
      <c r="Q23" s="2"/>
      <c r="R23" s="2"/>
      <c r="S23" s="2"/>
      <c r="T23" s="2"/>
      <c r="U23" s="2"/>
      <c r="V23" s="2"/>
      <c r="W23" s="2"/>
    </row>
    <row r="24" spans="1:23" s="1" customFormat="1" ht="15" customHeight="1" thickBot="1">
      <c r="A24" s="121" t="s">
        <v>30</v>
      </c>
      <c r="B24" s="2"/>
      <c r="C24" s="2"/>
      <c r="D24" s="2"/>
      <c r="E24" s="2"/>
      <c r="F24" s="2"/>
      <c r="G24" s="2"/>
      <c r="H24" s="2"/>
      <c r="I24" s="2"/>
      <c r="J24" s="2"/>
      <c r="K24" s="2"/>
      <c r="L24" s="2"/>
      <c r="M24" s="2"/>
      <c r="N24" s="2"/>
      <c r="O24" s="2"/>
      <c r="P24" s="2"/>
      <c r="Q24" s="2"/>
      <c r="R24" s="2"/>
      <c r="S24" s="2"/>
      <c r="T24" s="2"/>
      <c r="U24" s="2"/>
      <c r="V24" s="2"/>
      <c r="W24" s="2"/>
    </row>
    <row r="25" spans="1:23" s="1" customFormat="1" ht="15" customHeight="1">
      <c r="A25" s="122" t="s">
        <v>0</v>
      </c>
      <c r="B25" s="2"/>
      <c r="C25" s="2"/>
      <c r="D25" s="2"/>
      <c r="E25" s="2"/>
      <c r="F25" s="2"/>
      <c r="G25" s="2"/>
      <c r="H25" s="2"/>
      <c r="I25" s="2"/>
      <c r="J25" s="2"/>
      <c r="K25" s="2"/>
      <c r="L25" s="2"/>
      <c r="M25" s="2"/>
      <c r="N25" s="2"/>
      <c r="O25" s="2"/>
      <c r="P25" s="2"/>
      <c r="Q25" s="2"/>
      <c r="R25" s="2"/>
      <c r="S25" s="2"/>
      <c r="T25" s="2"/>
      <c r="U25" s="2"/>
      <c r="V25" s="2"/>
      <c r="W25" s="2"/>
    </row>
    <row r="26" spans="1:23" s="1" customFormat="1" ht="15" customHeight="1">
      <c r="A26" s="90" t="s">
        <v>127</v>
      </c>
      <c r="B26" s="47"/>
      <c r="C26" s="2"/>
      <c r="D26" s="2"/>
      <c r="E26" s="2"/>
      <c r="F26" s="2"/>
      <c r="G26" s="2"/>
      <c r="H26" s="2"/>
      <c r="I26" s="2"/>
      <c r="J26" s="2"/>
      <c r="K26" s="2"/>
      <c r="L26" s="2"/>
      <c r="M26" s="2"/>
      <c r="N26" s="2"/>
      <c r="O26" s="2"/>
      <c r="P26" s="2"/>
      <c r="Q26" s="2"/>
      <c r="R26" s="2"/>
      <c r="S26" s="2"/>
      <c r="T26" s="2"/>
      <c r="U26" s="2"/>
      <c r="V26" s="2"/>
      <c r="W26" s="2"/>
    </row>
    <row r="27" spans="1:23" s="1" customFormat="1" ht="15" customHeight="1">
      <c r="A27" s="90"/>
      <c r="B27" s="2"/>
      <c r="C27" s="2"/>
      <c r="D27" s="2"/>
      <c r="E27" s="2"/>
      <c r="F27" s="2"/>
      <c r="G27" s="2"/>
      <c r="H27" s="2"/>
      <c r="I27" s="2"/>
      <c r="J27" s="2"/>
      <c r="K27" s="2"/>
      <c r="L27" s="2"/>
      <c r="M27" s="2"/>
      <c r="N27" s="2"/>
      <c r="O27" s="2"/>
      <c r="P27" s="2"/>
      <c r="Q27" s="2"/>
      <c r="R27" s="2"/>
      <c r="S27" s="2"/>
      <c r="T27" s="2"/>
      <c r="U27" s="2"/>
      <c r="V27" s="2"/>
      <c r="W27" s="2"/>
    </row>
    <row r="28" spans="1:23" s="1" customFormat="1" ht="15" customHeight="1" thickBot="1">
      <c r="A28" s="123"/>
      <c r="B28" s="2"/>
      <c r="C28" s="2"/>
      <c r="D28" s="2"/>
      <c r="E28" s="2"/>
      <c r="F28" s="2"/>
      <c r="G28" s="2"/>
      <c r="H28" s="2"/>
      <c r="I28" s="2"/>
      <c r="J28" s="2"/>
      <c r="K28" s="2"/>
      <c r="L28" s="2"/>
      <c r="M28" s="2"/>
      <c r="N28" s="2"/>
      <c r="O28" s="2"/>
      <c r="P28" s="2"/>
      <c r="Q28" s="2"/>
      <c r="R28" s="2"/>
      <c r="S28" s="2"/>
      <c r="T28" s="2"/>
      <c r="U28" s="2"/>
      <c r="V28" s="2"/>
      <c r="W28" s="2"/>
    </row>
    <row r="29" spans="1:23" s="1" customFormat="1" ht="15" customHeight="1" thickBot="1">
      <c r="A29" s="2"/>
      <c r="B29" s="2"/>
      <c r="C29" s="2"/>
      <c r="D29" s="2"/>
      <c r="E29" s="2"/>
      <c r="F29" s="2"/>
      <c r="G29" s="2"/>
      <c r="H29" s="2"/>
      <c r="I29" s="2"/>
      <c r="J29" s="2"/>
      <c r="K29" s="2"/>
      <c r="L29" s="2"/>
      <c r="M29" s="2"/>
      <c r="N29" s="2"/>
      <c r="O29" s="2"/>
      <c r="P29" s="2"/>
      <c r="Q29" s="2"/>
      <c r="R29" s="2"/>
      <c r="S29" s="2"/>
      <c r="T29" s="2"/>
      <c r="U29" s="2"/>
      <c r="V29" s="2"/>
      <c r="W29" s="2"/>
    </row>
    <row r="30" spans="1:23" s="1" customFormat="1" ht="15" customHeight="1" thickBot="1">
      <c r="A30" s="48" t="s">
        <v>59</v>
      </c>
      <c r="B30" s="2"/>
      <c r="C30" s="2"/>
      <c r="D30" s="2"/>
      <c r="E30" s="2"/>
      <c r="F30" s="2"/>
      <c r="G30" s="2"/>
      <c r="H30" s="2"/>
      <c r="I30" s="2"/>
      <c r="J30" s="2"/>
      <c r="K30" s="2"/>
      <c r="L30" s="2"/>
      <c r="M30" s="2"/>
      <c r="N30" s="2"/>
      <c r="O30" s="2"/>
      <c r="P30" s="2"/>
      <c r="Q30" s="2"/>
      <c r="R30" s="2"/>
      <c r="S30" s="2"/>
      <c r="T30" s="2"/>
      <c r="U30" s="2"/>
      <c r="V30" s="2"/>
      <c r="W30" s="2"/>
    </row>
    <row r="31" ht="13.5" thickBot="1">
      <c r="A31" s="54">
        <v>18</v>
      </c>
    </row>
    <row r="36" ht="15">
      <c r="A36" s="56" t="s">
        <v>74</v>
      </c>
    </row>
    <row r="38" spans="1:19" ht="12.75">
      <c r="A38" s="49"/>
      <c r="B38" s="49" t="s">
        <v>41</v>
      </c>
      <c r="C38" s="49" t="s">
        <v>42</v>
      </c>
      <c r="D38" s="49" t="s">
        <v>43</v>
      </c>
      <c r="E38" s="49" t="s">
        <v>44</v>
      </c>
      <c r="F38" s="49" t="s">
        <v>45</v>
      </c>
      <c r="G38" s="49" t="s">
        <v>46</v>
      </c>
      <c r="H38" s="49" t="s">
        <v>60</v>
      </c>
      <c r="I38" s="49" t="s">
        <v>61</v>
      </c>
      <c r="J38" s="49" t="s">
        <v>62</v>
      </c>
      <c r="K38" s="49" t="s">
        <v>63</v>
      </c>
      <c r="L38" s="49" t="s">
        <v>64</v>
      </c>
      <c r="M38" s="49" t="s">
        <v>65</v>
      </c>
      <c r="N38" s="49" t="s">
        <v>66</v>
      </c>
      <c r="O38" s="49" t="s">
        <v>172</v>
      </c>
      <c r="P38" s="49" t="s">
        <v>173</v>
      </c>
      <c r="Q38" s="49" t="s">
        <v>174</v>
      </c>
      <c r="R38" s="49" t="s">
        <v>175</v>
      </c>
      <c r="S38" s="49" t="s">
        <v>176</v>
      </c>
    </row>
    <row r="39" spans="1:19" ht="12.75">
      <c r="A39" s="49" t="str">
        <f>A2</f>
        <v>REMOPLAST</v>
      </c>
      <c r="B39" s="50">
        <v>2</v>
      </c>
      <c r="C39" s="50">
        <v>0</v>
      </c>
      <c r="D39" s="50">
        <v>2</v>
      </c>
      <c r="E39" s="50">
        <v>2</v>
      </c>
      <c r="F39" s="50">
        <v>0</v>
      </c>
      <c r="G39" s="50">
        <v>2</v>
      </c>
      <c r="H39" s="50">
        <v>0</v>
      </c>
      <c r="I39" s="50">
        <v>2</v>
      </c>
      <c r="J39" s="50"/>
      <c r="K39" s="50">
        <v>2</v>
      </c>
      <c r="L39" s="50">
        <v>1</v>
      </c>
      <c r="M39" s="50">
        <v>2</v>
      </c>
      <c r="N39" s="50">
        <v>2</v>
      </c>
      <c r="O39" s="50">
        <v>0</v>
      </c>
      <c r="P39" s="50">
        <v>0</v>
      </c>
      <c r="Q39" s="50">
        <v>0</v>
      </c>
      <c r="R39" s="50">
        <v>2</v>
      </c>
      <c r="S39" s="50"/>
    </row>
    <row r="40" spans="1:19" ht="12.75">
      <c r="A40" s="49" t="str">
        <f aca="true" t="shared" si="0" ref="A40:A58">A3</f>
        <v>VERMA MUTA</v>
      </c>
      <c r="B40" s="50">
        <v>2</v>
      </c>
      <c r="C40" s="50">
        <v>2</v>
      </c>
      <c r="D40" s="50">
        <v>2</v>
      </c>
      <c r="E40" s="50"/>
      <c r="F40" s="50">
        <v>2</v>
      </c>
      <c r="G40" s="50">
        <v>2</v>
      </c>
      <c r="H40" s="50">
        <v>0</v>
      </c>
      <c r="I40" s="50">
        <v>2</v>
      </c>
      <c r="J40" s="50">
        <v>0</v>
      </c>
      <c r="K40" s="50">
        <v>2</v>
      </c>
      <c r="L40" s="50">
        <v>1</v>
      </c>
      <c r="M40" s="50">
        <v>2</v>
      </c>
      <c r="N40" s="50"/>
      <c r="O40" s="50">
        <v>2</v>
      </c>
      <c r="P40" s="50">
        <v>2</v>
      </c>
      <c r="Q40" s="50">
        <v>0</v>
      </c>
      <c r="R40" s="50">
        <v>2</v>
      </c>
      <c r="S40" s="50">
        <v>0</v>
      </c>
    </row>
    <row r="41" spans="1:19" ht="12.75">
      <c r="A41" s="49" t="str">
        <f t="shared" si="0"/>
        <v>KNSS ARMATURE MUTA</v>
      </c>
      <c r="B41" s="50">
        <v>0</v>
      </c>
      <c r="C41" s="50">
        <v>0</v>
      </c>
      <c r="D41" s="50">
        <v>0</v>
      </c>
      <c r="E41" s="50">
        <v>0</v>
      </c>
      <c r="F41" s="50">
        <v>0</v>
      </c>
      <c r="G41" s="50"/>
      <c r="H41" s="50">
        <v>2</v>
      </c>
      <c r="I41" s="50">
        <v>0</v>
      </c>
      <c r="J41" s="50">
        <v>0</v>
      </c>
      <c r="K41" s="50">
        <v>0</v>
      </c>
      <c r="L41" s="50">
        <v>2</v>
      </c>
      <c r="M41" s="50">
        <v>0</v>
      </c>
      <c r="N41" s="50">
        <v>0</v>
      </c>
      <c r="O41" s="50">
        <v>0</v>
      </c>
      <c r="P41" s="50"/>
      <c r="Q41" s="50">
        <v>2</v>
      </c>
      <c r="R41" s="50">
        <v>0</v>
      </c>
      <c r="S41" s="50">
        <v>0</v>
      </c>
    </row>
    <row r="42" spans="1:19" ht="12.75">
      <c r="A42" s="49" t="str">
        <f t="shared" si="0"/>
        <v>ASI Z VASI</v>
      </c>
      <c r="B42" s="50">
        <v>0</v>
      </c>
      <c r="C42" s="50"/>
      <c r="D42" s="50">
        <v>0</v>
      </c>
      <c r="E42" s="50">
        <v>2</v>
      </c>
      <c r="F42" s="50">
        <v>2</v>
      </c>
      <c r="G42" s="50">
        <v>0</v>
      </c>
      <c r="H42" s="50">
        <v>2</v>
      </c>
      <c r="I42" s="50">
        <v>2</v>
      </c>
      <c r="J42" s="50">
        <v>2</v>
      </c>
      <c r="K42" s="50">
        <v>0</v>
      </c>
      <c r="L42" s="50"/>
      <c r="M42" s="50">
        <v>0</v>
      </c>
      <c r="N42" s="50">
        <v>2</v>
      </c>
      <c r="O42" s="50">
        <v>2</v>
      </c>
      <c r="P42" s="50">
        <v>0</v>
      </c>
      <c r="Q42" s="50">
        <v>2</v>
      </c>
      <c r="R42" s="50">
        <v>0</v>
      </c>
      <c r="S42" s="50">
        <v>2</v>
      </c>
    </row>
    <row r="43" spans="1:19" ht="12.75">
      <c r="A43" s="49" t="str">
        <f t="shared" si="0"/>
        <v>MDI DRAVA RADLJE</v>
      </c>
      <c r="B43" s="50">
        <v>0</v>
      </c>
      <c r="C43" s="50">
        <v>0</v>
      </c>
      <c r="D43" s="50">
        <v>2</v>
      </c>
      <c r="E43" s="50">
        <v>0</v>
      </c>
      <c r="F43" s="50">
        <v>0</v>
      </c>
      <c r="G43" s="50">
        <v>0</v>
      </c>
      <c r="H43" s="50">
        <v>0</v>
      </c>
      <c r="I43" s="50"/>
      <c r="J43" s="50">
        <v>0</v>
      </c>
      <c r="K43" s="50">
        <v>0</v>
      </c>
      <c r="L43" s="50">
        <v>0</v>
      </c>
      <c r="M43" s="50">
        <v>0</v>
      </c>
      <c r="N43" s="50">
        <v>0</v>
      </c>
      <c r="O43" s="50">
        <v>0</v>
      </c>
      <c r="P43" s="50">
        <v>0</v>
      </c>
      <c r="Q43" s="50">
        <v>0</v>
      </c>
      <c r="R43" s="50"/>
      <c r="S43" s="50">
        <v>0</v>
      </c>
    </row>
    <row r="44" spans="1:19" ht="12.75">
      <c r="A44" s="49" t="str">
        <f t="shared" si="0"/>
        <v>STRUC KOVAČIJA MUTA</v>
      </c>
      <c r="B44" s="50">
        <v>2</v>
      </c>
      <c r="C44" s="50">
        <v>0</v>
      </c>
      <c r="D44" s="50"/>
      <c r="E44" s="50">
        <v>0</v>
      </c>
      <c r="F44" s="50">
        <v>2</v>
      </c>
      <c r="G44" s="50">
        <v>0</v>
      </c>
      <c r="H44" s="50">
        <v>0</v>
      </c>
      <c r="I44" s="50">
        <v>0</v>
      </c>
      <c r="J44" s="50">
        <v>2</v>
      </c>
      <c r="K44" s="50">
        <v>2</v>
      </c>
      <c r="L44" s="50">
        <v>0</v>
      </c>
      <c r="M44" s="50"/>
      <c r="N44" s="50">
        <v>0</v>
      </c>
      <c r="O44" s="50">
        <v>0</v>
      </c>
      <c r="P44" s="50">
        <v>2</v>
      </c>
      <c r="Q44" s="50">
        <v>0</v>
      </c>
      <c r="R44" s="50">
        <v>0</v>
      </c>
      <c r="S44" s="50">
        <v>2</v>
      </c>
    </row>
    <row r="45" spans="1:19" ht="12.75">
      <c r="A45" s="49" t="str">
        <f t="shared" si="0"/>
        <v>KEGLBAR B</v>
      </c>
      <c r="B45" s="50">
        <v>0</v>
      </c>
      <c r="C45" s="50">
        <v>2</v>
      </c>
      <c r="D45" s="50">
        <v>0</v>
      </c>
      <c r="E45" s="50">
        <v>0</v>
      </c>
      <c r="F45" s="50">
        <v>0</v>
      </c>
      <c r="G45" s="50">
        <v>1</v>
      </c>
      <c r="H45" s="50"/>
      <c r="I45" s="50">
        <v>0</v>
      </c>
      <c r="J45" s="50">
        <v>0</v>
      </c>
      <c r="K45" s="50">
        <v>0</v>
      </c>
      <c r="L45" s="50">
        <v>0</v>
      </c>
      <c r="M45" s="50">
        <v>2</v>
      </c>
      <c r="N45" s="50">
        <v>0</v>
      </c>
      <c r="O45" s="50">
        <v>2</v>
      </c>
      <c r="P45" s="50">
        <v>0</v>
      </c>
      <c r="Q45" s="50"/>
      <c r="R45" s="50">
        <v>0</v>
      </c>
      <c r="S45" s="50">
        <v>0</v>
      </c>
    </row>
    <row r="46" spans="1:19" ht="12.75">
      <c r="A46" s="49" t="str">
        <f t="shared" si="0"/>
        <v>KEGLBAR</v>
      </c>
      <c r="B46" s="50"/>
      <c r="C46" s="50">
        <v>2</v>
      </c>
      <c r="D46" s="50">
        <v>2</v>
      </c>
      <c r="E46" s="50">
        <v>2</v>
      </c>
      <c r="F46" s="50">
        <v>2</v>
      </c>
      <c r="G46" s="50">
        <v>2</v>
      </c>
      <c r="H46" s="50">
        <v>2</v>
      </c>
      <c r="I46" s="50">
        <v>2</v>
      </c>
      <c r="J46" s="50">
        <v>2</v>
      </c>
      <c r="K46" s="50"/>
      <c r="L46" s="50">
        <v>2</v>
      </c>
      <c r="M46" s="50">
        <v>2</v>
      </c>
      <c r="N46" s="50">
        <v>2</v>
      </c>
      <c r="O46" s="50">
        <v>2</v>
      </c>
      <c r="P46" s="50">
        <v>2</v>
      </c>
      <c r="Q46" s="50">
        <v>2</v>
      </c>
      <c r="R46" s="50">
        <v>2</v>
      </c>
      <c r="S46" s="50">
        <v>2</v>
      </c>
    </row>
    <row r="47" spans="1:19" ht="12.75">
      <c r="A47" s="49" t="str">
        <f t="shared" si="0"/>
        <v>OBRTNIKI ELEKTRO JEŠOVNIK</v>
      </c>
      <c r="B47" s="50">
        <v>2</v>
      </c>
      <c r="C47" s="50">
        <v>2</v>
      </c>
      <c r="D47" s="50">
        <v>0</v>
      </c>
      <c r="E47" s="50">
        <v>2</v>
      </c>
      <c r="F47" s="50"/>
      <c r="G47" s="50">
        <v>1</v>
      </c>
      <c r="H47" s="50">
        <v>2</v>
      </c>
      <c r="I47" s="50">
        <v>0</v>
      </c>
      <c r="J47" s="50">
        <v>2</v>
      </c>
      <c r="K47" s="50">
        <v>2</v>
      </c>
      <c r="L47" s="50">
        <v>2</v>
      </c>
      <c r="M47" s="50">
        <v>0</v>
      </c>
      <c r="N47" s="50">
        <v>2</v>
      </c>
      <c r="O47" s="50"/>
      <c r="P47" s="50">
        <v>2</v>
      </c>
      <c r="Q47" s="50">
        <v>2</v>
      </c>
      <c r="R47" s="50">
        <v>2</v>
      </c>
      <c r="S47" s="50">
        <v>2</v>
      </c>
    </row>
    <row r="48" spans="1:19" ht="12.75">
      <c r="A48" s="49">
        <f t="shared" si="0"/>
        <v>0</v>
      </c>
      <c r="B48" s="50"/>
      <c r="C48" s="50"/>
      <c r="D48" s="50"/>
      <c r="E48" s="50"/>
      <c r="F48" s="50"/>
      <c r="G48" s="50"/>
      <c r="H48" s="50"/>
      <c r="I48" s="50"/>
      <c r="J48" s="50"/>
      <c r="K48" s="50"/>
      <c r="L48" s="50"/>
      <c r="M48" s="50"/>
      <c r="N48" s="50"/>
      <c r="O48" s="50"/>
      <c r="P48" s="50"/>
      <c r="Q48" s="50"/>
      <c r="R48" s="50"/>
      <c r="S48" s="50"/>
    </row>
    <row r="49" spans="1:19" ht="12.75">
      <c r="A49" s="49">
        <f t="shared" si="0"/>
        <v>0</v>
      </c>
      <c r="B49" s="50"/>
      <c r="C49" s="50"/>
      <c r="D49" s="50"/>
      <c r="E49" s="50"/>
      <c r="F49" s="50"/>
      <c r="G49" s="50"/>
      <c r="H49" s="50"/>
      <c r="I49" s="50"/>
      <c r="J49" s="50"/>
      <c r="K49" s="50"/>
      <c r="L49" s="50"/>
      <c r="M49" s="50"/>
      <c r="N49" s="50"/>
      <c r="O49" s="50"/>
      <c r="P49" s="50"/>
      <c r="Q49" s="50"/>
      <c r="R49" s="50"/>
      <c r="S49" s="50"/>
    </row>
    <row r="50" spans="1:19" ht="12.75">
      <c r="A50" s="49">
        <f t="shared" si="0"/>
        <v>0</v>
      </c>
      <c r="B50" s="50"/>
      <c r="C50" s="50"/>
      <c r="D50" s="50"/>
      <c r="E50" s="50"/>
      <c r="F50" s="50"/>
      <c r="G50" s="50"/>
      <c r="H50" s="50"/>
      <c r="I50" s="50"/>
      <c r="J50" s="50"/>
      <c r="K50" s="50"/>
      <c r="L50" s="50"/>
      <c r="M50" s="50"/>
      <c r="N50" s="50"/>
      <c r="O50" s="50"/>
      <c r="P50" s="50"/>
      <c r="Q50" s="50"/>
      <c r="R50" s="50"/>
      <c r="S50" s="50"/>
    </row>
    <row r="51" spans="1:19" ht="12.75">
      <c r="A51" s="49">
        <f t="shared" si="0"/>
        <v>0</v>
      </c>
      <c r="B51" s="50"/>
      <c r="C51" s="50"/>
      <c r="D51" s="50"/>
      <c r="E51" s="50"/>
      <c r="F51" s="50"/>
      <c r="G51" s="50"/>
      <c r="H51" s="50"/>
      <c r="I51" s="50"/>
      <c r="J51" s="50"/>
      <c r="K51" s="50"/>
      <c r="L51" s="50"/>
      <c r="M51" s="50"/>
      <c r="N51" s="50"/>
      <c r="O51" s="50"/>
      <c r="P51" s="50"/>
      <c r="Q51" s="50"/>
      <c r="R51" s="50"/>
      <c r="S51" s="50"/>
    </row>
    <row r="52" spans="1:19" ht="12.75">
      <c r="A52" s="49">
        <f t="shared" si="0"/>
        <v>0</v>
      </c>
      <c r="B52" s="50"/>
      <c r="C52" s="50"/>
      <c r="D52" s="50"/>
      <c r="E52" s="50"/>
      <c r="F52" s="50"/>
      <c r="G52" s="50"/>
      <c r="H52" s="50"/>
      <c r="I52" s="50"/>
      <c r="J52" s="50"/>
      <c r="K52" s="50"/>
      <c r="L52" s="50"/>
      <c r="M52" s="50"/>
      <c r="N52" s="50"/>
      <c r="O52" s="50"/>
      <c r="P52" s="50"/>
      <c r="Q52" s="50"/>
      <c r="R52" s="50"/>
      <c r="S52" s="50"/>
    </row>
    <row r="53" spans="1:19" ht="12.75">
      <c r="A53" s="49">
        <f t="shared" si="0"/>
        <v>0</v>
      </c>
      <c r="B53" s="50"/>
      <c r="C53" s="50"/>
      <c r="D53" s="50"/>
      <c r="E53" s="50"/>
      <c r="F53" s="50"/>
      <c r="G53" s="50"/>
      <c r="H53" s="50"/>
      <c r="I53" s="50"/>
      <c r="J53" s="50"/>
      <c r="K53" s="50"/>
      <c r="L53" s="50"/>
      <c r="M53" s="50"/>
      <c r="N53" s="50"/>
      <c r="O53" s="50"/>
      <c r="P53" s="50"/>
      <c r="Q53" s="50"/>
      <c r="R53" s="50"/>
      <c r="S53" s="50"/>
    </row>
    <row r="54" spans="1:19" ht="12.75">
      <c r="A54" s="49">
        <f t="shared" si="0"/>
        <v>0</v>
      </c>
      <c r="B54" s="50"/>
      <c r="C54" s="50"/>
      <c r="D54" s="50"/>
      <c r="E54" s="50"/>
      <c r="F54" s="50"/>
      <c r="G54" s="50"/>
      <c r="H54" s="50"/>
      <c r="I54" s="50"/>
      <c r="J54" s="50"/>
      <c r="K54" s="50"/>
      <c r="L54" s="50"/>
      <c r="M54" s="50"/>
      <c r="N54" s="50"/>
      <c r="O54" s="50"/>
      <c r="P54" s="50"/>
      <c r="Q54" s="50"/>
      <c r="R54" s="50"/>
      <c r="S54" s="50"/>
    </row>
    <row r="55" spans="1:19" ht="12.75">
      <c r="A55" s="49">
        <f t="shared" si="0"/>
        <v>0</v>
      </c>
      <c r="B55" s="50"/>
      <c r="C55" s="50"/>
      <c r="D55" s="50"/>
      <c r="E55" s="50"/>
      <c r="F55" s="50"/>
      <c r="G55" s="50"/>
      <c r="H55" s="50"/>
      <c r="I55" s="50"/>
      <c r="J55" s="50"/>
      <c r="K55" s="50"/>
      <c r="L55" s="50"/>
      <c r="M55" s="50"/>
      <c r="N55" s="50"/>
      <c r="O55" s="50"/>
      <c r="P55" s="50"/>
      <c r="Q55" s="50"/>
      <c r="R55" s="50"/>
      <c r="S55" s="50"/>
    </row>
    <row r="56" spans="1:19" ht="12.75">
      <c r="A56" s="49">
        <f t="shared" si="0"/>
        <v>0</v>
      </c>
      <c r="B56" s="50"/>
      <c r="C56" s="50"/>
      <c r="D56" s="50"/>
      <c r="E56" s="50"/>
      <c r="F56" s="50"/>
      <c r="G56" s="50"/>
      <c r="H56" s="50"/>
      <c r="I56" s="50"/>
      <c r="J56" s="50"/>
      <c r="K56" s="50"/>
      <c r="L56" s="50"/>
      <c r="M56" s="50"/>
      <c r="N56" s="50"/>
      <c r="O56" s="50"/>
      <c r="P56" s="50"/>
      <c r="Q56" s="50"/>
      <c r="R56" s="50"/>
      <c r="S56" s="50"/>
    </row>
    <row r="57" spans="1:19" ht="12.75">
      <c r="A57" s="49">
        <f t="shared" si="0"/>
        <v>0</v>
      </c>
      <c r="B57" s="50"/>
      <c r="C57" s="50"/>
      <c r="D57" s="50"/>
      <c r="E57" s="50"/>
      <c r="F57" s="50"/>
      <c r="G57" s="50"/>
      <c r="H57" s="50"/>
      <c r="I57" s="50"/>
      <c r="J57" s="50"/>
      <c r="K57" s="50"/>
      <c r="L57" s="50"/>
      <c r="M57" s="50"/>
      <c r="N57" s="50"/>
      <c r="O57" s="50"/>
      <c r="P57" s="50"/>
      <c r="Q57" s="50"/>
      <c r="R57" s="50"/>
      <c r="S57" s="50"/>
    </row>
    <row r="58" spans="1:19" ht="12.75">
      <c r="A58" s="49">
        <f t="shared" si="0"/>
        <v>0</v>
      </c>
      <c r="B58" s="50"/>
      <c r="C58" s="50"/>
      <c r="D58" s="50"/>
      <c r="E58" s="50"/>
      <c r="F58" s="50"/>
      <c r="G58" s="50"/>
      <c r="H58" s="50"/>
      <c r="I58" s="50"/>
      <c r="J58" s="50"/>
      <c r="K58" s="50"/>
      <c r="L58" s="50"/>
      <c r="M58" s="50"/>
      <c r="N58" s="50"/>
      <c r="O58" s="50"/>
      <c r="P58" s="50"/>
      <c r="Q58" s="50"/>
      <c r="R58" s="50"/>
      <c r="S58" s="50"/>
    </row>
    <row r="65" spans="1:19" ht="12.75">
      <c r="A65" s="49"/>
      <c r="B65" s="49" t="s">
        <v>41</v>
      </c>
      <c r="C65" s="49" t="s">
        <v>42</v>
      </c>
      <c r="D65" s="49" t="s">
        <v>43</v>
      </c>
      <c r="E65" s="49" t="s">
        <v>44</v>
      </c>
      <c r="F65" s="49" t="s">
        <v>45</v>
      </c>
      <c r="G65" s="49" t="s">
        <v>46</v>
      </c>
      <c r="H65" s="49" t="s">
        <v>60</v>
      </c>
      <c r="I65" s="49" t="s">
        <v>61</v>
      </c>
      <c r="J65" s="49" t="s">
        <v>62</v>
      </c>
      <c r="K65" s="49" t="s">
        <v>63</v>
      </c>
      <c r="L65" s="49" t="s">
        <v>64</v>
      </c>
      <c r="M65" s="49" t="s">
        <v>65</v>
      </c>
      <c r="N65" s="49" t="s">
        <v>66</v>
      </c>
      <c r="O65" s="49" t="s">
        <v>172</v>
      </c>
      <c r="P65" s="49" t="s">
        <v>173</v>
      </c>
      <c r="Q65" s="49" t="s">
        <v>174</v>
      </c>
      <c r="R65" s="49" t="s">
        <v>175</v>
      </c>
      <c r="S65" s="49" t="s">
        <v>176</v>
      </c>
    </row>
    <row r="66" spans="1:18" ht="12.75">
      <c r="A66" t="str">
        <f>C2</f>
        <v>KLEMEN BRANKO</v>
      </c>
      <c r="B66">
        <v>553</v>
      </c>
      <c r="C66">
        <v>546</v>
      </c>
      <c r="D66">
        <v>574</v>
      </c>
      <c r="E66">
        <v>571</v>
      </c>
      <c r="F66">
        <v>530</v>
      </c>
      <c r="G66">
        <v>584</v>
      </c>
      <c r="I66">
        <v>480</v>
      </c>
      <c r="K66">
        <v>562</v>
      </c>
      <c r="L66">
        <v>550</v>
      </c>
      <c r="M66">
        <v>568</v>
      </c>
      <c r="O66">
        <v>521</v>
      </c>
      <c r="P66">
        <v>542</v>
      </c>
      <c r="Q66">
        <v>540</v>
      </c>
      <c r="R66">
        <v>532</v>
      </c>
    </row>
    <row r="67" spans="1:18" ht="12.75">
      <c r="A67" t="str">
        <f aca="true" t="shared" si="1" ref="A67:A75">C3</f>
        <v>ŠAUPERL VLADO</v>
      </c>
      <c r="B67">
        <v>497</v>
      </c>
      <c r="D67">
        <v>567</v>
      </c>
      <c r="E67">
        <v>522</v>
      </c>
      <c r="F67">
        <v>530</v>
      </c>
      <c r="G67">
        <v>543</v>
      </c>
      <c r="H67">
        <v>510</v>
      </c>
      <c r="I67">
        <v>587</v>
      </c>
      <c r="K67">
        <v>567</v>
      </c>
      <c r="L67">
        <v>500</v>
      </c>
      <c r="M67">
        <v>511</v>
      </c>
      <c r="N67">
        <v>533</v>
      </c>
      <c r="O67">
        <v>510</v>
      </c>
      <c r="P67">
        <v>514</v>
      </c>
      <c r="Q67">
        <v>513</v>
      </c>
      <c r="R67">
        <v>559</v>
      </c>
    </row>
    <row r="68" spans="1:18" ht="12.75">
      <c r="A68" t="str">
        <f t="shared" si="1"/>
        <v>KAISER HUBERT</v>
      </c>
      <c r="C68">
        <v>506</v>
      </c>
      <c r="F68">
        <v>506</v>
      </c>
      <c r="H68">
        <v>541</v>
      </c>
      <c r="M68">
        <v>526</v>
      </c>
      <c r="N68">
        <v>518</v>
      </c>
      <c r="P68">
        <v>0</v>
      </c>
      <c r="Q68">
        <v>498</v>
      </c>
      <c r="R68">
        <v>518</v>
      </c>
    </row>
    <row r="69" spans="1:18" ht="12.75">
      <c r="A69" t="str">
        <f t="shared" si="1"/>
        <v>LIPUŠ STANKO</v>
      </c>
      <c r="B69">
        <v>522</v>
      </c>
      <c r="C69">
        <v>489</v>
      </c>
      <c r="E69">
        <v>521</v>
      </c>
      <c r="F69">
        <v>497</v>
      </c>
      <c r="G69">
        <v>494</v>
      </c>
      <c r="I69">
        <v>513</v>
      </c>
      <c r="K69">
        <v>520</v>
      </c>
      <c r="L69">
        <v>0</v>
      </c>
      <c r="M69">
        <v>513</v>
      </c>
      <c r="N69">
        <v>498</v>
      </c>
      <c r="Q69">
        <v>529</v>
      </c>
      <c r="R69">
        <v>570</v>
      </c>
    </row>
    <row r="70" spans="1:18" ht="12.75">
      <c r="A70" t="str">
        <f t="shared" si="1"/>
        <v>ŠOL MARJAN</v>
      </c>
      <c r="B70">
        <v>502</v>
      </c>
      <c r="C70">
        <v>485</v>
      </c>
      <c r="D70">
        <v>460</v>
      </c>
      <c r="E70">
        <v>503</v>
      </c>
      <c r="F70">
        <v>489</v>
      </c>
      <c r="G70">
        <v>502</v>
      </c>
      <c r="H70">
        <v>474</v>
      </c>
      <c r="I70">
        <v>503</v>
      </c>
      <c r="K70">
        <v>468</v>
      </c>
      <c r="L70">
        <v>474</v>
      </c>
      <c r="M70">
        <v>465</v>
      </c>
      <c r="N70">
        <v>477</v>
      </c>
      <c r="O70">
        <v>506</v>
      </c>
      <c r="P70">
        <v>452</v>
      </c>
      <c r="Q70">
        <v>466</v>
      </c>
      <c r="R70">
        <v>456</v>
      </c>
    </row>
    <row r="71" spans="1:15" ht="12.75">
      <c r="A71" t="str">
        <f t="shared" si="1"/>
        <v>FIŠER STOJAN</v>
      </c>
      <c r="G71">
        <v>536</v>
      </c>
      <c r="H71">
        <v>530</v>
      </c>
      <c r="I71">
        <v>518</v>
      </c>
      <c r="N71">
        <v>553</v>
      </c>
      <c r="O71">
        <v>504</v>
      </c>
    </row>
    <row r="72" spans="1:16" ht="12.75">
      <c r="A72" t="str">
        <f>C8</f>
        <v>LAZNIK MATJAŽ</v>
      </c>
      <c r="D72">
        <v>597</v>
      </c>
      <c r="E72">
        <v>553</v>
      </c>
      <c r="H72">
        <v>555</v>
      </c>
      <c r="K72">
        <v>527</v>
      </c>
      <c r="L72">
        <v>536</v>
      </c>
      <c r="O72">
        <v>475</v>
      </c>
      <c r="P72">
        <v>581</v>
      </c>
    </row>
    <row r="73" spans="1:7" ht="12.75">
      <c r="A73" t="str">
        <f t="shared" si="1"/>
        <v>HERMAN KARLI</v>
      </c>
      <c r="B73">
        <v>494</v>
      </c>
      <c r="C73">
        <v>519</v>
      </c>
      <c r="D73">
        <v>514</v>
      </c>
      <c r="G73">
        <v>494</v>
      </c>
    </row>
    <row r="74" spans="1:18" ht="12.75">
      <c r="A74" s="102" t="str">
        <f>C10</f>
        <v>KREMZER DANI</v>
      </c>
      <c r="R74">
        <v>546</v>
      </c>
    </row>
    <row r="75" ht="12.75">
      <c r="A75" t="str">
        <f t="shared" si="1"/>
        <v>MORI LAVRA</v>
      </c>
    </row>
    <row r="76" spans="1:17" ht="12.75">
      <c r="A76" t="str">
        <f aca="true" t="shared" si="2" ref="A76:A82">C12</f>
        <v>TOPLER BRANKO</v>
      </c>
      <c r="B76">
        <v>524</v>
      </c>
      <c r="C76">
        <v>506</v>
      </c>
      <c r="D76">
        <v>515</v>
      </c>
      <c r="E76">
        <v>562</v>
      </c>
      <c r="F76">
        <v>476</v>
      </c>
      <c r="H76">
        <v>507</v>
      </c>
      <c r="I76">
        <v>533</v>
      </c>
      <c r="K76">
        <v>545</v>
      </c>
      <c r="L76">
        <v>546</v>
      </c>
      <c r="M76">
        <v>606</v>
      </c>
      <c r="N76">
        <v>511</v>
      </c>
      <c r="O76">
        <v>554</v>
      </c>
      <c r="P76">
        <v>578</v>
      </c>
      <c r="Q76">
        <v>544</v>
      </c>
    </row>
    <row r="77" ht="12.75">
      <c r="A77">
        <f t="shared" si="2"/>
        <v>0</v>
      </c>
    </row>
    <row r="78" ht="12.75">
      <c r="A78">
        <f t="shared" si="2"/>
        <v>0</v>
      </c>
    </row>
    <row r="79" ht="12.75">
      <c r="A79">
        <f t="shared" si="2"/>
        <v>0</v>
      </c>
    </row>
    <row r="80" ht="12.75">
      <c r="A80">
        <f t="shared" si="2"/>
        <v>0</v>
      </c>
    </row>
    <row r="81" ht="12.75">
      <c r="A81">
        <f t="shared" si="2"/>
        <v>0</v>
      </c>
    </row>
    <row r="82" ht="12.75">
      <c r="A82">
        <f t="shared" si="2"/>
        <v>0</v>
      </c>
    </row>
    <row r="83" spans="1:19" ht="12.75">
      <c r="A83" t="str">
        <f>D2</f>
        <v>TRATNIK BOJAN</v>
      </c>
      <c r="B83">
        <v>486</v>
      </c>
      <c r="C83">
        <v>507</v>
      </c>
      <c r="D83">
        <v>534</v>
      </c>
      <c r="F83">
        <v>498</v>
      </c>
      <c r="H83">
        <v>492</v>
      </c>
      <c r="I83">
        <v>474</v>
      </c>
      <c r="K83">
        <v>510</v>
      </c>
      <c r="L83">
        <v>466</v>
      </c>
      <c r="M83">
        <v>506</v>
      </c>
      <c r="O83">
        <v>508</v>
      </c>
      <c r="P83">
        <v>479</v>
      </c>
      <c r="Q83">
        <v>507</v>
      </c>
      <c r="R83">
        <v>550</v>
      </c>
      <c r="S83">
        <v>432</v>
      </c>
    </row>
    <row r="84" spans="1:19" ht="12.75">
      <c r="A84" t="str">
        <f aca="true" t="shared" si="3" ref="A84:A99">D3</f>
        <v>SLODEJ JAKOB</v>
      </c>
      <c r="B84">
        <v>499</v>
      </c>
      <c r="C84">
        <v>500</v>
      </c>
      <c r="D84">
        <v>530</v>
      </c>
      <c r="F84">
        <v>498</v>
      </c>
      <c r="H84">
        <v>476</v>
      </c>
      <c r="I84">
        <v>543</v>
      </c>
      <c r="K84">
        <v>549</v>
      </c>
      <c r="L84">
        <v>483</v>
      </c>
      <c r="M84">
        <v>523</v>
      </c>
      <c r="O84">
        <v>568</v>
      </c>
      <c r="P84">
        <v>518</v>
      </c>
      <c r="Q84">
        <v>545</v>
      </c>
      <c r="R84">
        <v>508</v>
      </c>
      <c r="S84">
        <v>528</v>
      </c>
    </row>
    <row r="85" spans="1:18" ht="12.75">
      <c r="A85" t="str">
        <f t="shared" si="3"/>
        <v>BOŽIČ SREČKO</v>
      </c>
      <c r="B85">
        <v>428</v>
      </c>
      <c r="C85">
        <v>489</v>
      </c>
      <c r="D85">
        <v>490</v>
      </c>
      <c r="F85">
        <v>536</v>
      </c>
      <c r="G85">
        <v>495</v>
      </c>
      <c r="H85">
        <v>521</v>
      </c>
      <c r="I85">
        <v>517</v>
      </c>
      <c r="J85">
        <v>515</v>
      </c>
      <c r="K85">
        <v>507</v>
      </c>
      <c r="L85">
        <v>521</v>
      </c>
      <c r="M85">
        <v>551</v>
      </c>
      <c r="O85">
        <v>524</v>
      </c>
      <c r="P85">
        <v>458</v>
      </c>
      <c r="Q85">
        <v>525</v>
      </c>
      <c r="R85">
        <v>488</v>
      </c>
    </row>
    <row r="86" spans="1:19" ht="12.75">
      <c r="A86" t="str">
        <f t="shared" si="3"/>
        <v>SEVER IGOR</v>
      </c>
      <c r="B86">
        <v>529</v>
      </c>
      <c r="C86">
        <v>564</v>
      </c>
      <c r="D86">
        <v>572</v>
      </c>
      <c r="F86">
        <v>524</v>
      </c>
      <c r="G86">
        <v>542</v>
      </c>
      <c r="H86">
        <v>548</v>
      </c>
      <c r="I86">
        <v>542</v>
      </c>
      <c r="J86">
        <v>516</v>
      </c>
      <c r="K86">
        <v>510</v>
      </c>
      <c r="L86">
        <v>523</v>
      </c>
      <c r="M86">
        <v>587</v>
      </c>
      <c r="O86">
        <v>517</v>
      </c>
      <c r="P86">
        <v>533</v>
      </c>
      <c r="Q86">
        <v>532</v>
      </c>
      <c r="R86">
        <v>520</v>
      </c>
      <c r="S86">
        <v>551</v>
      </c>
    </row>
    <row r="87" ht="12.75">
      <c r="A87" t="str">
        <f t="shared" si="3"/>
        <v>BLAZNIK ALOJZ</v>
      </c>
    </row>
    <row r="88" spans="1:19" ht="12.75">
      <c r="A88" t="str">
        <f t="shared" si="3"/>
        <v>FREIDL JOŽE</v>
      </c>
      <c r="C88">
        <v>485</v>
      </c>
      <c r="G88">
        <v>492</v>
      </c>
      <c r="I88">
        <v>506</v>
      </c>
      <c r="K88">
        <v>497</v>
      </c>
      <c r="M88">
        <v>518</v>
      </c>
      <c r="O88">
        <v>489</v>
      </c>
      <c r="P88">
        <v>481</v>
      </c>
      <c r="R88">
        <v>520</v>
      </c>
      <c r="S88">
        <v>534</v>
      </c>
    </row>
    <row r="89" spans="1:17" ht="12.75">
      <c r="A89" t="str">
        <f t="shared" si="3"/>
        <v>VELUNŠEK MIRKO</v>
      </c>
      <c r="B89">
        <v>507</v>
      </c>
      <c r="C89">
        <v>530</v>
      </c>
      <c r="D89">
        <v>491</v>
      </c>
      <c r="F89">
        <v>525</v>
      </c>
      <c r="G89">
        <v>532</v>
      </c>
      <c r="H89">
        <v>499</v>
      </c>
      <c r="I89">
        <v>484</v>
      </c>
      <c r="J89">
        <v>484</v>
      </c>
      <c r="K89">
        <v>561</v>
      </c>
      <c r="L89">
        <v>482</v>
      </c>
      <c r="M89">
        <v>555</v>
      </c>
      <c r="O89">
        <v>503</v>
      </c>
      <c r="P89">
        <v>533</v>
      </c>
      <c r="Q89">
        <v>539</v>
      </c>
    </row>
    <row r="90" spans="1:19" ht="12.75">
      <c r="A90" t="str">
        <f t="shared" si="3"/>
        <v>KELC MATEJ</v>
      </c>
      <c r="F90">
        <v>558</v>
      </c>
      <c r="G90">
        <v>504</v>
      </c>
      <c r="H90">
        <v>518</v>
      </c>
      <c r="J90">
        <v>509</v>
      </c>
      <c r="L90">
        <v>532</v>
      </c>
      <c r="S90">
        <v>432</v>
      </c>
    </row>
    <row r="91" spans="1:19" ht="12.75">
      <c r="A91" t="str">
        <f t="shared" si="3"/>
        <v>GRUM SANDI</v>
      </c>
      <c r="D91">
        <v>427</v>
      </c>
      <c r="G91">
        <v>484</v>
      </c>
      <c r="J91">
        <v>473</v>
      </c>
      <c r="Q91">
        <v>477</v>
      </c>
      <c r="R91">
        <v>514</v>
      </c>
      <c r="S91">
        <v>503</v>
      </c>
    </row>
    <row r="92" spans="1:10" ht="12.75">
      <c r="A92" t="str">
        <f t="shared" si="3"/>
        <v>TERTINEK TOMI</v>
      </c>
      <c r="B92">
        <v>507</v>
      </c>
      <c r="J92">
        <v>492</v>
      </c>
    </row>
    <row r="93" ht="12.75">
      <c r="A93">
        <f>D12</f>
        <v>0</v>
      </c>
    </row>
    <row r="94" ht="12.75">
      <c r="A94">
        <f t="shared" si="3"/>
        <v>0</v>
      </c>
    </row>
    <row r="95" ht="12.75">
      <c r="A95">
        <f t="shared" si="3"/>
        <v>0</v>
      </c>
    </row>
    <row r="96" ht="12.75">
      <c r="A96">
        <f t="shared" si="3"/>
        <v>0</v>
      </c>
    </row>
    <row r="97" ht="12.75">
      <c r="A97">
        <f t="shared" si="3"/>
        <v>0</v>
      </c>
    </row>
    <row r="98" ht="12.75">
      <c r="A98">
        <f t="shared" si="3"/>
        <v>0</v>
      </c>
    </row>
    <row r="99" ht="12.75">
      <c r="A99">
        <f t="shared" si="3"/>
        <v>0</v>
      </c>
    </row>
    <row r="100" spans="1:19" ht="12.75">
      <c r="A100" t="str">
        <f>E2</f>
        <v>JEZERŠEK PAVEL</v>
      </c>
      <c r="B100">
        <v>540</v>
      </c>
      <c r="C100">
        <v>524</v>
      </c>
      <c r="D100">
        <v>519</v>
      </c>
      <c r="E100">
        <v>491</v>
      </c>
      <c r="F100">
        <v>504</v>
      </c>
      <c r="H100">
        <v>472</v>
      </c>
      <c r="I100">
        <v>514</v>
      </c>
      <c r="J100">
        <v>561</v>
      </c>
      <c r="K100">
        <v>483</v>
      </c>
      <c r="L100">
        <v>522</v>
      </c>
      <c r="M100">
        <v>512</v>
      </c>
      <c r="N100">
        <v>512</v>
      </c>
      <c r="O100">
        <v>467</v>
      </c>
      <c r="Q100">
        <v>511</v>
      </c>
      <c r="R100">
        <v>532</v>
      </c>
      <c r="S100">
        <v>520</v>
      </c>
    </row>
    <row r="101" spans="1:19" ht="12.75">
      <c r="A101" t="str">
        <f aca="true" t="shared" si="4" ref="A101:A116">E3</f>
        <v>EHMAN FRANC</v>
      </c>
      <c r="B101">
        <v>518</v>
      </c>
      <c r="C101">
        <v>488</v>
      </c>
      <c r="D101">
        <v>526</v>
      </c>
      <c r="E101">
        <v>511</v>
      </c>
      <c r="F101">
        <v>493</v>
      </c>
      <c r="H101">
        <v>518</v>
      </c>
      <c r="I101">
        <v>519</v>
      </c>
      <c r="J101">
        <v>463</v>
      </c>
      <c r="K101">
        <v>484</v>
      </c>
      <c r="L101">
        <v>468</v>
      </c>
      <c r="M101">
        <v>527</v>
      </c>
      <c r="N101">
        <v>517</v>
      </c>
      <c r="O101">
        <v>486</v>
      </c>
      <c r="Q101">
        <v>529</v>
      </c>
      <c r="R101">
        <v>497</v>
      </c>
      <c r="S101">
        <v>510</v>
      </c>
    </row>
    <row r="102" spans="1:19" ht="12.75">
      <c r="A102" t="str">
        <f t="shared" si="4"/>
        <v>PEKLAR MARJAN</v>
      </c>
      <c r="B102">
        <v>526</v>
      </c>
      <c r="C102">
        <v>495</v>
      </c>
      <c r="D102">
        <v>488</v>
      </c>
      <c r="E102">
        <v>495</v>
      </c>
      <c r="F102">
        <v>460</v>
      </c>
      <c r="H102">
        <v>504</v>
      </c>
      <c r="I102">
        <v>543</v>
      </c>
      <c r="J102">
        <v>485</v>
      </c>
      <c r="L102">
        <v>483</v>
      </c>
      <c r="M102">
        <v>525</v>
      </c>
      <c r="N102">
        <v>500</v>
      </c>
      <c r="O102">
        <v>487</v>
      </c>
      <c r="Q102">
        <v>475</v>
      </c>
      <c r="R102">
        <v>504</v>
      </c>
      <c r="S102">
        <v>547</v>
      </c>
    </row>
    <row r="103" spans="1:19" ht="12.75">
      <c r="A103" t="str">
        <f t="shared" si="4"/>
        <v>VERHNJAK SREČKO</v>
      </c>
      <c r="B103">
        <v>502</v>
      </c>
      <c r="C103">
        <v>473</v>
      </c>
      <c r="E103">
        <v>526</v>
      </c>
      <c r="F103">
        <v>544</v>
      </c>
      <c r="H103">
        <v>484</v>
      </c>
      <c r="I103">
        <v>478</v>
      </c>
      <c r="J103">
        <v>477</v>
      </c>
      <c r="K103">
        <v>463</v>
      </c>
      <c r="L103">
        <v>484</v>
      </c>
      <c r="M103">
        <v>489</v>
      </c>
      <c r="N103">
        <v>497</v>
      </c>
      <c r="O103">
        <v>487</v>
      </c>
      <c r="Q103">
        <v>486</v>
      </c>
      <c r="R103">
        <v>525</v>
      </c>
      <c r="S103">
        <v>508</v>
      </c>
    </row>
    <row r="104" spans="1:19" ht="12.75">
      <c r="A104" t="str">
        <f t="shared" si="4"/>
        <v>FERK PETER</v>
      </c>
      <c r="C104">
        <v>517</v>
      </c>
      <c r="D104">
        <v>492</v>
      </c>
      <c r="E104">
        <v>541</v>
      </c>
      <c r="F104">
        <v>505</v>
      </c>
      <c r="H104">
        <v>530</v>
      </c>
      <c r="I104">
        <v>538</v>
      </c>
      <c r="J104">
        <v>539</v>
      </c>
      <c r="K104">
        <v>524</v>
      </c>
      <c r="L104">
        <v>539</v>
      </c>
      <c r="M104">
        <v>524</v>
      </c>
      <c r="N104">
        <v>487</v>
      </c>
      <c r="O104">
        <v>494</v>
      </c>
      <c r="Q104">
        <v>484</v>
      </c>
      <c r="R104">
        <v>519</v>
      </c>
      <c r="S104">
        <v>518</v>
      </c>
    </row>
    <row r="105" spans="1:4" ht="12.75">
      <c r="A105" t="str">
        <f t="shared" si="4"/>
        <v>PUŠNIK JOŽE</v>
      </c>
      <c r="B105">
        <v>476</v>
      </c>
      <c r="D105">
        <v>453</v>
      </c>
    </row>
    <row r="106" spans="1:19" ht="12.75">
      <c r="A106" t="str">
        <f t="shared" si="4"/>
        <v>PRAPER METOD</v>
      </c>
      <c r="B106">
        <v>489</v>
      </c>
      <c r="C106">
        <v>481</v>
      </c>
      <c r="D106">
        <v>529</v>
      </c>
      <c r="E106">
        <v>524</v>
      </c>
      <c r="F106">
        <v>540</v>
      </c>
      <c r="H106">
        <v>486</v>
      </c>
      <c r="I106">
        <v>541</v>
      </c>
      <c r="J106">
        <v>516</v>
      </c>
      <c r="K106">
        <v>540</v>
      </c>
      <c r="L106">
        <v>516</v>
      </c>
      <c r="M106">
        <v>519</v>
      </c>
      <c r="N106">
        <v>503</v>
      </c>
      <c r="O106">
        <v>536</v>
      </c>
      <c r="Q106">
        <v>521</v>
      </c>
      <c r="R106">
        <v>525</v>
      </c>
      <c r="S106">
        <v>520</v>
      </c>
    </row>
    <row r="107" spans="1:11" ht="12.75">
      <c r="A107" t="str">
        <f t="shared" si="4"/>
        <v>TERTINEK DAMJAN</v>
      </c>
      <c r="K107">
        <v>452</v>
      </c>
    </row>
    <row r="108" ht="12.75">
      <c r="A108" t="str">
        <f t="shared" si="4"/>
        <v>KRASER FRANC</v>
      </c>
    </row>
    <row r="109" ht="12.75">
      <c r="A109">
        <f>E11</f>
        <v>0</v>
      </c>
    </row>
    <row r="110" ht="12.75">
      <c r="A110">
        <f t="shared" si="4"/>
        <v>0</v>
      </c>
    </row>
    <row r="111" ht="12.75">
      <c r="A111">
        <f t="shared" si="4"/>
        <v>0</v>
      </c>
    </row>
    <row r="112" ht="12.75">
      <c r="A112">
        <f t="shared" si="4"/>
        <v>0</v>
      </c>
    </row>
    <row r="113" ht="12.75">
      <c r="A113">
        <f t="shared" si="4"/>
        <v>0</v>
      </c>
    </row>
    <row r="114" ht="12.75">
      <c r="A114">
        <f t="shared" si="4"/>
        <v>0</v>
      </c>
    </row>
    <row r="115" ht="12.75">
      <c r="A115">
        <f t="shared" si="4"/>
        <v>0</v>
      </c>
    </row>
    <row r="116" ht="12.75">
      <c r="A116">
        <f t="shared" si="4"/>
        <v>0</v>
      </c>
    </row>
    <row r="117" spans="1:11" ht="12.75">
      <c r="A117" t="str">
        <f>F2</f>
        <v>GAŠPER BORIS</v>
      </c>
      <c r="E117">
        <v>541</v>
      </c>
      <c r="F117">
        <v>463</v>
      </c>
      <c r="G117">
        <v>527</v>
      </c>
      <c r="I117">
        <v>503</v>
      </c>
      <c r="K117">
        <v>538</v>
      </c>
    </row>
    <row r="118" spans="1:18" ht="12.75">
      <c r="A118" t="str">
        <f aca="true" t="shared" si="5" ref="A118:A134">F3</f>
        <v>PRIJATELJ MILKO</v>
      </c>
      <c r="H118">
        <v>493</v>
      </c>
      <c r="M118">
        <v>535</v>
      </c>
      <c r="O118">
        <v>481</v>
      </c>
      <c r="Q118">
        <v>491</v>
      </c>
      <c r="R118">
        <v>477</v>
      </c>
    </row>
    <row r="119" spans="1:16" ht="12.75">
      <c r="A119" t="str">
        <f t="shared" si="5"/>
        <v>HAFNER MARJAN</v>
      </c>
      <c r="B119">
        <v>518</v>
      </c>
      <c r="D119">
        <v>459</v>
      </c>
      <c r="E119">
        <v>484</v>
      </c>
      <c r="F119">
        <v>490</v>
      </c>
      <c r="G119">
        <v>519</v>
      </c>
      <c r="H119">
        <v>519</v>
      </c>
      <c r="I119">
        <v>499</v>
      </c>
      <c r="J119">
        <v>547</v>
      </c>
      <c r="K119">
        <v>517</v>
      </c>
      <c r="M119">
        <v>505</v>
      </c>
      <c r="N119">
        <v>502</v>
      </c>
      <c r="O119">
        <v>527</v>
      </c>
      <c r="P119">
        <v>495</v>
      </c>
    </row>
    <row r="120" spans="1:19" ht="12.75">
      <c r="A120" t="str">
        <f t="shared" si="5"/>
        <v>HAFNER DANILO</v>
      </c>
      <c r="J120">
        <v>460</v>
      </c>
      <c r="M120">
        <v>519</v>
      </c>
      <c r="N120">
        <v>460</v>
      </c>
      <c r="O120">
        <v>502</v>
      </c>
      <c r="Q120">
        <v>486</v>
      </c>
      <c r="R120">
        <v>497</v>
      </c>
      <c r="S120">
        <v>493</v>
      </c>
    </row>
    <row r="121" spans="1:19" ht="12.75">
      <c r="A121" t="str">
        <f t="shared" si="5"/>
        <v>PAJTLER SREČKO</v>
      </c>
      <c r="B121">
        <v>510</v>
      </c>
      <c r="D121">
        <v>553</v>
      </c>
      <c r="E121">
        <v>584</v>
      </c>
      <c r="F121">
        <v>546</v>
      </c>
      <c r="G121">
        <v>528</v>
      </c>
      <c r="H121">
        <v>580</v>
      </c>
      <c r="I121">
        <v>513</v>
      </c>
      <c r="J121">
        <v>543</v>
      </c>
      <c r="K121">
        <v>519</v>
      </c>
      <c r="M121">
        <v>550</v>
      </c>
      <c r="N121">
        <v>521</v>
      </c>
      <c r="P121">
        <v>557</v>
      </c>
      <c r="Q121">
        <v>580</v>
      </c>
      <c r="R121">
        <v>514</v>
      </c>
      <c r="S121">
        <v>527</v>
      </c>
    </row>
    <row r="122" ht="12.75">
      <c r="A122" t="str">
        <f t="shared" si="5"/>
        <v>HAFNER IGOR</v>
      </c>
    </row>
    <row r="123" spans="1:19" ht="12.75">
      <c r="A123" t="str">
        <f t="shared" si="5"/>
        <v>HOLCMAN TOMI</v>
      </c>
      <c r="B123">
        <v>483</v>
      </c>
      <c r="D123">
        <v>508</v>
      </c>
      <c r="E123">
        <v>553</v>
      </c>
      <c r="F123">
        <v>517</v>
      </c>
      <c r="G123">
        <v>539</v>
      </c>
      <c r="H123">
        <v>536</v>
      </c>
      <c r="I123">
        <v>498</v>
      </c>
      <c r="J123">
        <v>521</v>
      </c>
      <c r="K123">
        <v>529</v>
      </c>
      <c r="M123">
        <v>503</v>
      </c>
      <c r="N123">
        <v>556</v>
      </c>
      <c r="O123">
        <v>513</v>
      </c>
      <c r="P123">
        <v>518</v>
      </c>
      <c r="Q123">
        <v>508</v>
      </c>
      <c r="R123">
        <v>505</v>
      </c>
      <c r="S123">
        <v>514</v>
      </c>
    </row>
    <row r="124" spans="1:19" ht="12.75">
      <c r="A124" t="str">
        <f t="shared" si="5"/>
        <v>GREBENC MARJAN</v>
      </c>
      <c r="B124">
        <v>571</v>
      </c>
      <c r="D124">
        <v>529</v>
      </c>
      <c r="E124">
        <v>477</v>
      </c>
      <c r="F124">
        <v>540</v>
      </c>
      <c r="G124">
        <v>539</v>
      </c>
      <c r="H124">
        <v>556</v>
      </c>
      <c r="I124">
        <v>533</v>
      </c>
      <c r="K124">
        <v>471</v>
      </c>
      <c r="P124">
        <v>492</v>
      </c>
      <c r="Q124">
        <v>531</v>
      </c>
      <c r="R124">
        <v>515</v>
      </c>
      <c r="S124">
        <v>485</v>
      </c>
    </row>
    <row r="125" spans="1:19" ht="12.75">
      <c r="A125" t="str">
        <f t="shared" si="5"/>
        <v>GREBENC MIHA</v>
      </c>
      <c r="B125">
        <v>537</v>
      </c>
      <c r="D125">
        <v>515</v>
      </c>
      <c r="E125">
        <v>561</v>
      </c>
      <c r="F125">
        <v>518</v>
      </c>
      <c r="G125">
        <v>555</v>
      </c>
      <c r="H125">
        <v>520</v>
      </c>
      <c r="I125">
        <v>551</v>
      </c>
      <c r="J125">
        <v>505</v>
      </c>
      <c r="K125">
        <v>491</v>
      </c>
      <c r="M125">
        <v>558</v>
      </c>
      <c r="N125">
        <v>525</v>
      </c>
      <c r="O125">
        <v>547</v>
      </c>
      <c r="P125">
        <v>559</v>
      </c>
      <c r="Q125">
        <v>554</v>
      </c>
      <c r="R125">
        <v>557</v>
      </c>
      <c r="S125">
        <v>513</v>
      </c>
    </row>
    <row r="126" spans="1:19" ht="12.75">
      <c r="A126" t="str">
        <f t="shared" si="5"/>
        <v>PAJTLER SUZANA</v>
      </c>
      <c r="B126">
        <v>466</v>
      </c>
      <c r="D126">
        <v>422</v>
      </c>
      <c r="J126">
        <v>470</v>
      </c>
      <c r="O126">
        <v>481</v>
      </c>
      <c r="P126">
        <v>479</v>
      </c>
      <c r="S126">
        <v>466</v>
      </c>
    </row>
    <row r="127" spans="1:14" ht="12.75">
      <c r="A127" t="str">
        <f>F12</f>
        <v>PRIJATELJ ZDENKA</v>
      </c>
      <c r="N127">
        <v>478</v>
      </c>
    </row>
    <row r="128" ht="12.75">
      <c r="A128" t="str">
        <f t="shared" si="5"/>
        <v>HAFNER SONJA</v>
      </c>
    </row>
    <row r="129" ht="12.75">
      <c r="A129">
        <f t="shared" si="5"/>
        <v>0</v>
      </c>
    </row>
    <row r="130" ht="12.75">
      <c r="A130">
        <f t="shared" si="5"/>
        <v>0</v>
      </c>
    </row>
    <row r="131" ht="12.75">
      <c r="A131">
        <f t="shared" si="5"/>
        <v>0</v>
      </c>
    </row>
    <row r="132" ht="12.75">
      <c r="A132">
        <f t="shared" si="5"/>
        <v>0</v>
      </c>
    </row>
    <row r="133" ht="12.75">
      <c r="A133">
        <f t="shared" si="5"/>
        <v>0</v>
      </c>
    </row>
    <row r="134" ht="12.75">
      <c r="A134">
        <f t="shared" si="5"/>
        <v>0</v>
      </c>
    </row>
    <row r="135" spans="1:19" ht="12.75">
      <c r="A135" t="str">
        <f>G2</f>
        <v>JAVORNIK ANTON</v>
      </c>
      <c r="B135">
        <v>458</v>
      </c>
      <c r="D135">
        <v>495</v>
      </c>
      <c r="E135">
        <v>543</v>
      </c>
      <c r="G135">
        <v>516</v>
      </c>
      <c r="H135">
        <v>505</v>
      </c>
      <c r="K135">
        <v>484</v>
      </c>
      <c r="L135">
        <v>486</v>
      </c>
      <c r="N135">
        <v>492</v>
      </c>
      <c r="O135">
        <v>500</v>
      </c>
      <c r="P135">
        <v>512</v>
      </c>
      <c r="Q135">
        <v>502</v>
      </c>
      <c r="S135">
        <v>504</v>
      </c>
    </row>
    <row r="136" spans="1:19" ht="12.75">
      <c r="A136" t="str">
        <f aca="true" t="shared" si="6" ref="A136:A152">G3</f>
        <v>BOBOVNIK RUDI</v>
      </c>
      <c r="B136">
        <v>419</v>
      </c>
      <c r="J136">
        <v>456</v>
      </c>
      <c r="K136">
        <v>447</v>
      </c>
      <c r="L136">
        <v>488</v>
      </c>
      <c r="M136">
        <v>425</v>
      </c>
      <c r="O136">
        <v>473</v>
      </c>
      <c r="P136">
        <v>440</v>
      </c>
      <c r="S136">
        <v>446</v>
      </c>
    </row>
    <row r="137" spans="1:19" ht="12.75">
      <c r="A137" t="str">
        <f t="shared" si="6"/>
        <v>ČAGRAN BRANKO</v>
      </c>
      <c r="B137">
        <v>505</v>
      </c>
      <c r="C137">
        <v>480</v>
      </c>
      <c r="D137">
        <v>499</v>
      </c>
      <c r="E137">
        <v>523</v>
      </c>
      <c r="F137">
        <v>488</v>
      </c>
      <c r="H137">
        <v>469</v>
      </c>
      <c r="J137">
        <v>515</v>
      </c>
      <c r="K137">
        <v>512</v>
      </c>
      <c r="L137">
        <v>519</v>
      </c>
      <c r="M137">
        <v>511</v>
      </c>
      <c r="N137">
        <v>491</v>
      </c>
      <c r="O137">
        <v>507</v>
      </c>
      <c r="Q137">
        <v>481</v>
      </c>
      <c r="S137">
        <v>489</v>
      </c>
    </row>
    <row r="138" spans="1:19" ht="12.75">
      <c r="A138" t="str">
        <f t="shared" si="6"/>
        <v>FLAJŠAR FRANC</v>
      </c>
      <c r="B138">
        <v>552</v>
      </c>
      <c r="C138">
        <v>498</v>
      </c>
      <c r="D138">
        <v>528</v>
      </c>
      <c r="E138">
        <v>529</v>
      </c>
      <c r="F138">
        <v>492</v>
      </c>
      <c r="G138">
        <v>485</v>
      </c>
      <c r="H138">
        <v>473</v>
      </c>
      <c r="J138">
        <v>423</v>
      </c>
      <c r="L138">
        <v>486</v>
      </c>
      <c r="M138">
        <v>485</v>
      </c>
      <c r="N138">
        <v>482</v>
      </c>
      <c r="O138">
        <v>477</v>
      </c>
      <c r="P138">
        <v>506</v>
      </c>
      <c r="Q138">
        <v>527</v>
      </c>
      <c r="S138">
        <v>516</v>
      </c>
    </row>
    <row r="139" spans="1:17" ht="12.75">
      <c r="A139" t="str">
        <f t="shared" si="6"/>
        <v>JESENK FRANC</v>
      </c>
      <c r="B139">
        <v>451</v>
      </c>
      <c r="C139">
        <v>419</v>
      </c>
      <c r="E139">
        <v>470</v>
      </c>
      <c r="F139">
        <v>455</v>
      </c>
      <c r="G139">
        <v>458</v>
      </c>
      <c r="J139">
        <v>450</v>
      </c>
      <c r="M139">
        <v>464</v>
      </c>
      <c r="O139">
        <v>441</v>
      </c>
      <c r="P139">
        <v>477</v>
      </c>
      <c r="Q139">
        <v>476</v>
      </c>
    </row>
    <row r="140" spans="1:17" ht="12.75">
      <c r="A140" t="str">
        <f t="shared" si="6"/>
        <v>ROZMAN STANE</v>
      </c>
      <c r="B140">
        <v>501</v>
      </c>
      <c r="C140">
        <v>499</v>
      </c>
      <c r="D140">
        <v>497</v>
      </c>
      <c r="E140">
        <v>479</v>
      </c>
      <c r="F140">
        <v>430</v>
      </c>
      <c r="G140">
        <v>515</v>
      </c>
      <c r="H140">
        <v>458</v>
      </c>
      <c r="J140">
        <v>456</v>
      </c>
      <c r="K140">
        <v>449</v>
      </c>
      <c r="L140">
        <v>502</v>
      </c>
      <c r="M140">
        <v>494</v>
      </c>
      <c r="N140">
        <v>455</v>
      </c>
      <c r="P140">
        <v>445</v>
      </c>
      <c r="Q140">
        <v>466</v>
      </c>
    </row>
    <row r="141" spans="1:19" ht="12.75">
      <c r="A141" t="str">
        <f t="shared" si="6"/>
        <v>VAJS NADA</v>
      </c>
      <c r="C141">
        <v>446</v>
      </c>
      <c r="D141">
        <v>460</v>
      </c>
      <c r="F141">
        <v>447</v>
      </c>
      <c r="G141">
        <v>425</v>
      </c>
      <c r="H141">
        <v>403</v>
      </c>
      <c r="K141">
        <v>465</v>
      </c>
      <c r="L141">
        <v>470</v>
      </c>
      <c r="N141">
        <v>425</v>
      </c>
      <c r="Q141">
        <v>488</v>
      </c>
      <c r="S141">
        <v>461</v>
      </c>
    </row>
    <row r="142" spans="1:19" ht="12.75">
      <c r="A142" t="str">
        <f t="shared" si="6"/>
        <v>DROBNE ALBIN</v>
      </c>
      <c r="C142">
        <v>474</v>
      </c>
      <c r="D142">
        <v>490</v>
      </c>
      <c r="E142">
        <v>430</v>
      </c>
      <c r="F142">
        <v>465</v>
      </c>
      <c r="G142">
        <v>430</v>
      </c>
      <c r="H142">
        <v>465</v>
      </c>
      <c r="J142">
        <v>428</v>
      </c>
      <c r="K142">
        <v>439</v>
      </c>
      <c r="M142">
        <v>467</v>
      </c>
      <c r="N142">
        <v>456</v>
      </c>
      <c r="O142">
        <v>461</v>
      </c>
      <c r="P142">
        <v>432</v>
      </c>
      <c r="S142">
        <v>430</v>
      </c>
    </row>
    <row r="143" ht="12.75">
      <c r="A143">
        <f t="shared" si="6"/>
        <v>0</v>
      </c>
    </row>
    <row r="144" ht="12.75">
      <c r="A144">
        <f>G11</f>
        <v>0</v>
      </c>
    </row>
    <row r="145" ht="12.75">
      <c r="A145">
        <f t="shared" si="6"/>
        <v>0</v>
      </c>
    </row>
    <row r="146" ht="12.75">
      <c r="A146">
        <f t="shared" si="6"/>
        <v>0</v>
      </c>
    </row>
    <row r="147" ht="12.75">
      <c r="A147">
        <f t="shared" si="6"/>
        <v>0</v>
      </c>
    </row>
    <row r="148" ht="12.75">
      <c r="A148">
        <f t="shared" si="6"/>
        <v>0</v>
      </c>
    </row>
    <row r="149" ht="12.75">
      <c r="A149">
        <f t="shared" si="6"/>
        <v>0</v>
      </c>
    </row>
    <row r="150" ht="12.75">
      <c r="A150">
        <f t="shared" si="6"/>
        <v>0</v>
      </c>
    </row>
    <row r="151" ht="12.75">
      <c r="A151">
        <f t="shared" si="6"/>
        <v>0</v>
      </c>
    </row>
    <row r="152" ht="12.75">
      <c r="A152">
        <f t="shared" si="6"/>
        <v>0</v>
      </c>
    </row>
    <row r="153" spans="1:19" ht="12.75">
      <c r="A153" t="str">
        <f>H2</f>
        <v>SENICA MILAN</v>
      </c>
      <c r="B153">
        <v>521</v>
      </c>
      <c r="E153">
        <v>515</v>
      </c>
      <c r="F153">
        <v>483</v>
      </c>
      <c r="G153">
        <v>507</v>
      </c>
      <c r="H153">
        <v>488</v>
      </c>
      <c r="N153">
        <v>509</v>
      </c>
      <c r="O153">
        <v>485</v>
      </c>
      <c r="P153">
        <v>484</v>
      </c>
      <c r="Q153">
        <v>512</v>
      </c>
      <c r="R153">
        <v>489</v>
      </c>
      <c r="S153">
        <v>537</v>
      </c>
    </row>
    <row r="154" spans="1:19" ht="12.75">
      <c r="A154" t="str">
        <f aca="true" t="shared" si="7" ref="A154:A171">H3</f>
        <v>VASILJEVIČ MIRAN</v>
      </c>
      <c r="B154">
        <v>540</v>
      </c>
      <c r="C154">
        <v>508</v>
      </c>
      <c r="E154">
        <v>528</v>
      </c>
      <c r="H154">
        <v>532</v>
      </c>
      <c r="I154">
        <v>549</v>
      </c>
      <c r="K154">
        <v>527</v>
      </c>
      <c r="L154">
        <v>539</v>
      </c>
      <c r="N154">
        <v>543</v>
      </c>
      <c r="O154">
        <v>473</v>
      </c>
      <c r="P154">
        <v>576</v>
      </c>
      <c r="Q154">
        <v>526</v>
      </c>
      <c r="R154">
        <v>505</v>
      </c>
      <c r="S154">
        <v>570</v>
      </c>
    </row>
    <row r="155" ht="12.75">
      <c r="A155" t="str">
        <f t="shared" si="7"/>
        <v>VASILJEVIČ JOŽA</v>
      </c>
    </row>
    <row r="156" spans="1:19" ht="12.75">
      <c r="A156" t="str">
        <f t="shared" si="7"/>
        <v>KEFER JOŽE</v>
      </c>
      <c r="B156">
        <v>531</v>
      </c>
      <c r="C156">
        <v>484</v>
      </c>
      <c r="F156">
        <v>533</v>
      </c>
      <c r="G156">
        <v>482</v>
      </c>
      <c r="I156">
        <v>531</v>
      </c>
      <c r="J156">
        <v>496</v>
      </c>
      <c r="K156">
        <v>548</v>
      </c>
      <c r="L156">
        <v>517</v>
      </c>
      <c r="O156">
        <v>522</v>
      </c>
      <c r="P156">
        <v>555</v>
      </c>
      <c r="Q156">
        <v>504</v>
      </c>
      <c r="R156">
        <v>506</v>
      </c>
      <c r="S156">
        <v>464</v>
      </c>
    </row>
    <row r="157" spans="1:19" ht="12.75">
      <c r="A157" t="str">
        <f t="shared" si="7"/>
        <v>TRŠAR MIRAN</v>
      </c>
      <c r="B157">
        <v>512</v>
      </c>
      <c r="F157">
        <v>538</v>
      </c>
      <c r="H157">
        <v>529</v>
      </c>
      <c r="I157">
        <v>440</v>
      </c>
      <c r="K157">
        <v>497</v>
      </c>
      <c r="L157">
        <v>529</v>
      </c>
      <c r="N157">
        <v>494</v>
      </c>
      <c r="R157">
        <v>464</v>
      </c>
      <c r="S157">
        <v>570</v>
      </c>
    </row>
    <row r="158" spans="1:19" ht="12.75">
      <c r="A158" t="str">
        <f t="shared" si="7"/>
        <v>VERDINEK MIRAN</v>
      </c>
      <c r="B158">
        <v>572</v>
      </c>
      <c r="C158">
        <v>475</v>
      </c>
      <c r="F158">
        <v>556</v>
      </c>
      <c r="G158">
        <v>528</v>
      </c>
      <c r="H158">
        <v>532</v>
      </c>
      <c r="I158">
        <v>493</v>
      </c>
      <c r="J158">
        <v>537</v>
      </c>
      <c r="K158">
        <v>503</v>
      </c>
      <c r="L158">
        <v>521</v>
      </c>
      <c r="N158">
        <v>519</v>
      </c>
      <c r="O158">
        <v>472</v>
      </c>
      <c r="P158">
        <v>509</v>
      </c>
      <c r="Q158">
        <v>470</v>
      </c>
      <c r="R158">
        <v>510</v>
      </c>
      <c r="S158">
        <v>549</v>
      </c>
    </row>
    <row r="159" spans="1:17" ht="12.75">
      <c r="A159" t="str">
        <f t="shared" si="7"/>
        <v>VERDINEK PARADIŽ MIRJANA</v>
      </c>
      <c r="C159">
        <v>517</v>
      </c>
      <c r="E159">
        <v>531</v>
      </c>
      <c r="G159">
        <v>544</v>
      </c>
      <c r="J159">
        <v>536</v>
      </c>
      <c r="Q159">
        <v>523</v>
      </c>
    </row>
    <row r="160" spans="1:16" ht="12.75">
      <c r="A160" t="str">
        <f t="shared" si="7"/>
        <v>PERUŠ ERNEST</v>
      </c>
      <c r="C160">
        <v>513</v>
      </c>
      <c r="E160">
        <v>535</v>
      </c>
      <c r="F160">
        <v>504</v>
      </c>
      <c r="G160">
        <v>506</v>
      </c>
      <c r="H160">
        <v>510</v>
      </c>
      <c r="I160">
        <v>467</v>
      </c>
      <c r="J160">
        <v>494</v>
      </c>
      <c r="K160">
        <v>511</v>
      </c>
      <c r="L160">
        <v>555</v>
      </c>
      <c r="N160">
        <v>510</v>
      </c>
      <c r="O160">
        <v>474</v>
      </c>
      <c r="P160">
        <v>482</v>
      </c>
    </row>
    <row r="161" ht="12.75">
      <c r="A161" t="str">
        <f t="shared" si="7"/>
        <v>ŠANTL RUDI</v>
      </c>
    </row>
    <row r="162" spans="1:10" ht="12.75">
      <c r="A162" t="str">
        <f t="shared" si="7"/>
        <v>GAČNIK OTO</v>
      </c>
      <c r="E162">
        <v>479</v>
      </c>
      <c r="J162">
        <v>528</v>
      </c>
    </row>
    <row r="163" spans="1:19" ht="12.75">
      <c r="A163" t="str">
        <f t="shared" si="7"/>
        <v>HELBINK IVAN</v>
      </c>
      <c r="B163">
        <v>522</v>
      </c>
      <c r="C163">
        <v>516</v>
      </c>
      <c r="E163">
        <v>523</v>
      </c>
      <c r="F163">
        <v>513</v>
      </c>
      <c r="G163">
        <v>560</v>
      </c>
      <c r="H163">
        <v>562</v>
      </c>
      <c r="I163">
        <v>556</v>
      </c>
      <c r="J163">
        <v>543</v>
      </c>
      <c r="K163">
        <v>515</v>
      </c>
      <c r="L163">
        <v>513</v>
      </c>
      <c r="N163">
        <v>527</v>
      </c>
      <c r="O163">
        <v>533</v>
      </c>
      <c r="P163">
        <v>538</v>
      </c>
      <c r="Q163">
        <v>558</v>
      </c>
      <c r="R163">
        <v>559</v>
      </c>
      <c r="S163">
        <v>538</v>
      </c>
    </row>
    <row r="164" ht="12.75">
      <c r="A164">
        <f t="shared" si="7"/>
        <v>0</v>
      </c>
    </row>
    <row r="165" ht="12.75">
      <c r="A165">
        <f t="shared" si="7"/>
        <v>0</v>
      </c>
    </row>
    <row r="166" ht="12.75">
      <c r="A166">
        <f t="shared" si="7"/>
        <v>0</v>
      </c>
    </row>
    <row r="167" ht="12.75">
      <c r="A167">
        <f t="shared" si="7"/>
        <v>0</v>
      </c>
    </row>
    <row r="168" ht="12.75">
      <c r="A168">
        <f t="shared" si="7"/>
        <v>0</v>
      </c>
    </row>
    <row r="169" ht="12.75">
      <c r="A169">
        <f t="shared" si="7"/>
        <v>0</v>
      </c>
    </row>
    <row r="170" ht="12.75">
      <c r="A170">
        <f t="shared" si="7"/>
        <v>0</v>
      </c>
    </row>
    <row r="171" ht="12.75">
      <c r="A171">
        <f t="shared" si="7"/>
        <v>0</v>
      </c>
    </row>
    <row r="172" spans="1:19" ht="12.75">
      <c r="A172" t="str">
        <f>I2</f>
        <v>PINTER BRANKO</v>
      </c>
      <c r="B172">
        <v>476</v>
      </c>
      <c r="C172">
        <v>513</v>
      </c>
      <c r="D172">
        <v>552</v>
      </c>
      <c r="E172">
        <v>509</v>
      </c>
      <c r="F172">
        <v>516</v>
      </c>
      <c r="G172">
        <v>503</v>
      </c>
      <c r="I172">
        <v>552</v>
      </c>
      <c r="J172">
        <v>503</v>
      </c>
      <c r="K172">
        <v>526</v>
      </c>
      <c r="L172">
        <v>500</v>
      </c>
      <c r="M172">
        <v>553</v>
      </c>
      <c r="N172">
        <v>506</v>
      </c>
      <c r="O172">
        <v>549</v>
      </c>
      <c r="P172">
        <v>542</v>
      </c>
      <c r="R172">
        <v>508</v>
      </c>
      <c r="S172">
        <v>475</v>
      </c>
    </row>
    <row r="173" spans="1:19" ht="12.75">
      <c r="A173" t="str">
        <f aca="true" t="shared" si="8" ref="A173:A190">I3</f>
        <v>VERČKO MAKS</v>
      </c>
      <c r="C173">
        <v>527</v>
      </c>
      <c r="E173">
        <v>520</v>
      </c>
      <c r="F173">
        <v>578</v>
      </c>
      <c r="G173">
        <v>515</v>
      </c>
      <c r="I173">
        <v>495</v>
      </c>
      <c r="J173">
        <v>483</v>
      </c>
      <c r="K173">
        <v>570</v>
      </c>
      <c r="L173">
        <v>500</v>
      </c>
      <c r="M173">
        <v>539</v>
      </c>
      <c r="N173">
        <v>525</v>
      </c>
      <c r="O173">
        <v>468</v>
      </c>
      <c r="P173">
        <v>541</v>
      </c>
      <c r="R173">
        <v>532</v>
      </c>
      <c r="S173">
        <v>531</v>
      </c>
    </row>
    <row r="174" spans="1:19" ht="12.75">
      <c r="A174" t="str">
        <f t="shared" si="8"/>
        <v>TROJAK BORIS</v>
      </c>
      <c r="B174">
        <v>506</v>
      </c>
      <c r="C174">
        <v>499</v>
      </c>
      <c r="D174">
        <v>500</v>
      </c>
      <c r="E174">
        <v>459</v>
      </c>
      <c r="F174">
        <v>487</v>
      </c>
      <c r="G174">
        <v>525</v>
      </c>
      <c r="I174">
        <v>477</v>
      </c>
      <c r="J174">
        <v>471</v>
      </c>
      <c r="K174">
        <v>437</v>
      </c>
      <c r="L174">
        <v>463</v>
      </c>
      <c r="M174">
        <v>495</v>
      </c>
      <c r="N174">
        <v>471</v>
      </c>
      <c r="O174">
        <v>487</v>
      </c>
      <c r="P174">
        <v>439</v>
      </c>
      <c r="R174">
        <v>514</v>
      </c>
      <c r="S174">
        <v>503</v>
      </c>
    </row>
    <row r="175" spans="1:19" ht="12.75">
      <c r="A175" t="str">
        <f t="shared" si="8"/>
        <v>BEZGOVŠEK ROBI</v>
      </c>
      <c r="B175">
        <v>522</v>
      </c>
      <c r="C175">
        <v>553</v>
      </c>
      <c r="D175">
        <v>532</v>
      </c>
      <c r="E175">
        <v>490</v>
      </c>
      <c r="F175">
        <v>515</v>
      </c>
      <c r="G175">
        <v>561</v>
      </c>
      <c r="I175">
        <v>518</v>
      </c>
      <c r="J175">
        <v>493</v>
      </c>
      <c r="K175">
        <v>512</v>
      </c>
      <c r="L175">
        <v>526</v>
      </c>
      <c r="M175">
        <v>499</v>
      </c>
      <c r="N175">
        <v>499</v>
      </c>
      <c r="O175">
        <v>548</v>
      </c>
      <c r="P175">
        <v>486</v>
      </c>
      <c r="R175">
        <v>478</v>
      </c>
      <c r="S175">
        <v>503</v>
      </c>
    </row>
    <row r="176" spans="1:16" ht="12.75">
      <c r="A176" t="str">
        <f t="shared" si="8"/>
        <v>TERTINEK KARLI</v>
      </c>
      <c r="B176">
        <v>494</v>
      </c>
      <c r="C176">
        <v>521</v>
      </c>
      <c r="D176">
        <v>458</v>
      </c>
      <c r="E176">
        <v>479</v>
      </c>
      <c r="F176">
        <v>535</v>
      </c>
      <c r="G176">
        <v>539</v>
      </c>
      <c r="I176">
        <v>505</v>
      </c>
      <c r="J176">
        <v>490</v>
      </c>
      <c r="K176">
        <v>542</v>
      </c>
      <c r="L176">
        <v>468</v>
      </c>
      <c r="M176">
        <v>455</v>
      </c>
      <c r="N176">
        <v>483</v>
      </c>
      <c r="O176">
        <v>488</v>
      </c>
      <c r="P176">
        <v>485</v>
      </c>
    </row>
    <row r="177" ht="12.75">
      <c r="A177" t="str">
        <f t="shared" si="8"/>
        <v>ČEDE DUŠAN</v>
      </c>
    </row>
    <row r="178" ht="12.75">
      <c r="A178" t="str">
        <f t="shared" si="8"/>
        <v>VIŠNER TONI</v>
      </c>
    </row>
    <row r="179" spans="1:19" ht="12.75">
      <c r="A179" t="str">
        <f t="shared" si="8"/>
        <v>PINTER SILVO</v>
      </c>
      <c r="B179">
        <v>438</v>
      </c>
      <c r="C179">
        <v>481</v>
      </c>
      <c r="D179">
        <v>461</v>
      </c>
      <c r="E179">
        <v>433</v>
      </c>
      <c r="F179">
        <v>434</v>
      </c>
      <c r="G179">
        <v>445</v>
      </c>
      <c r="I179">
        <v>443</v>
      </c>
      <c r="J179">
        <v>497</v>
      </c>
      <c r="K179">
        <v>428</v>
      </c>
      <c r="M179">
        <v>500</v>
      </c>
      <c r="N179">
        <v>455</v>
      </c>
      <c r="O179">
        <v>508</v>
      </c>
      <c r="P179">
        <v>474</v>
      </c>
      <c r="R179">
        <v>426</v>
      </c>
      <c r="S179">
        <v>439</v>
      </c>
    </row>
    <row r="180" spans="1:19" ht="12.75">
      <c r="A180" t="str">
        <f t="shared" si="8"/>
        <v>WYMERSCH JOHNY</v>
      </c>
      <c r="B180">
        <v>361</v>
      </c>
      <c r="D180">
        <v>415</v>
      </c>
      <c r="L180">
        <v>438</v>
      </c>
      <c r="R180">
        <v>445</v>
      </c>
      <c r="S180">
        <v>396</v>
      </c>
    </row>
    <row r="181" ht="12.75">
      <c r="A181">
        <f t="shared" si="8"/>
        <v>0</v>
      </c>
    </row>
    <row r="182" ht="12.75">
      <c r="A182">
        <f t="shared" si="8"/>
        <v>0</v>
      </c>
    </row>
    <row r="183" ht="12.75">
      <c r="A183">
        <f t="shared" si="8"/>
        <v>0</v>
      </c>
    </row>
    <row r="184" ht="12.75">
      <c r="A184">
        <f t="shared" si="8"/>
        <v>0</v>
      </c>
    </row>
    <row r="185" ht="12.75">
      <c r="A185">
        <f t="shared" si="8"/>
        <v>0</v>
      </c>
    </row>
    <row r="186" ht="12.75">
      <c r="A186">
        <f t="shared" si="8"/>
        <v>0</v>
      </c>
    </row>
    <row r="187" ht="12.75">
      <c r="A187">
        <f t="shared" si="8"/>
        <v>0</v>
      </c>
    </row>
    <row r="188" ht="12.75">
      <c r="A188">
        <f t="shared" si="8"/>
        <v>0</v>
      </c>
    </row>
    <row r="189" ht="12.75">
      <c r="A189">
        <f t="shared" si="8"/>
        <v>0</v>
      </c>
    </row>
    <row r="190" ht="12.75">
      <c r="A190">
        <f t="shared" si="8"/>
        <v>0</v>
      </c>
    </row>
    <row r="191" spans="1:19" ht="12.75">
      <c r="A191" t="str">
        <f>J2</f>
        <v>VERČKO DENIS</v>
      </c>
      <c r="C191">
        <v>498</v>
      </c>
      <c r="D191">
        <v>538</v>
      </c>
      <c r="E191">
        <v>481</v>
      </c>
      <c r="F191">
        <v>536</v>
      </c>
      <c r="G191">
        <v>564</v>
      </c>
      <c r="H191">
        <v>544</v>
      </c>
      <c r="I191">
        <v>542</v>
      </c>
      <c r="J191">
        <v>539</v>
      </c>
      <c r="L191">
        <v>569</v>
      </c>
      <c r="M191">
        <v>519</v>
      </c>
      <c r="N191">
        <v>575</v>
      </c>
      <c r="O191">
        <v>532</v>
      </c>
      <c r="P191">
        <v>522</v>
      </c>
      <c r="Q191">
        <v>571</v>
      </c>
      <c r="R191">
        <v>534</v>
      </c>
      <c r="S191">
        <v>561</v>
      </c>
    </row>
    <row r="192" spans="1:19" ht="12.75">
      <c r="A192" t="str">
        <f aca="true" t="shared" si="9" ref="A192:A209">J3</f>
        <v>PASTERK DOMEN</v>
      </c>
      <c r="C192">
        <v>528</v>
      </c>
      <c r="D192">
        <v>520</v>
      </c>
      <c r="E192">
        <v>534</v>
      </c>
      <c r="F192">
        <v>553</v>
      </c>
      <c r="G192">
        <v>518</v>
      </c>
      <c r="H192">
        <v>538</v>
      </c>
      <c r="I192">
        <v>572</v>
      </c>
      <c r="J192">
        <v>489</v>
      </c>
      <c r="L192">
        <v>540</v>
      </c>
      <c r="M192">
        <v>499</v>
      </c>
      <c r="N192">
        <v>542</v>
      </c>
      <c r="O192">
        <v>532</v>
      </c>
      <c r="P192">
        <v>487</v>
      </c>
      <c r="Q192">
        <v>565</v>
      </c>
      <c r="R192">
        <v>554</v>
      </c>
      <c r="S192">
        <v>548</v>
      </c>
    </row>
    <row r="193" ht="12.75">
      <c r="A193" t="str">
        <f t="shared" si="9"/>
        <v>HEDL MITJA</v>
      </c>
    </row>
    <row r="194" spans="1:19" ht="12.75">
      <c r="A194" t="str">
        <f t="shared" si="9"/>
        <v>KRIVOGRAD VLADO</v>
      </c>
      <c r="C194">
        <v>555</v>
      </c>
      <c r="D194">
        <v>549</v>
      </c>
      <c r="E194">
        <v>556</v>
      </c>
      <c r="F194">
        <v>570</v>
      </c>
      <c r="G194">
        <v>531</v>
      </c>
      <c r="H194">
        <v>565</v>
      </c>
      <c r="I194">
        <v>533</v>
      </c>
      <c r="J194">
        <v>625</v>
      </c>
      <c r="L194">
        <v>550</v>
      </c>
      <c r="M194">
        <v>502</v>
      </c>
      <c r="N194">
        <v>534</v>
      </c>
      <c r="O194">
        <v>512</v>
      </c>
      <c r="P194">
        <v>546</v>
      </c>
      <c r="Q194">
        <v>539</v>
      </c>
      <c r="R194">
        <v>560</v>
      </c>
      <c r="S194">
        <v>525</v>
      </c>
    </row>
    <row r="195" spans="1:19" ht="12.75">
      <c r="A195" t="str">
        <f t="shared" si="9"/>
        <v>PASTERK ČRT</v>
      </c>
      <c r="C195">
        <v>513</v>
      </c>
      <c r="D195">
        <v>564</v>
      </c>
      <c r="E195">
        <v>560</v>
      </c>
      <c r="F195">
        <v>520</v>
      </c>
      <c r="G195">
        <v>576</v>
      </c>
      <c r="H195">
        <v>520</v>
      </c>
      <c r="I195">
        <v>557</v>
      </c>
      <c r="J195">
        <v>573</v>
      </c>
      <c r="L195">
        <v>583</v>
      </c>
      <c r="M195">
        <v>563</v>
      </c>
      <c r="N195">
        <v>574</v>
      </c>
      <c r="O195">
        <v>566</v>
      </c>
      <c r="P195">
        <v>571</v>
      </c>
      <c r="Q195">
        <v>534</v>
      </c>
      <c r="R195">
        <v>536</v>
      </c>
      <c r="S195">
        <v>588</v>
      </c>
    </row>
    <row r="196" ht="12.75">
      <c r="A196" t="str">
        <f t="shared" si="9"/>
        <v>SKRALOVNIK BOŠTJAN</v>
      </c>
    </row>
    <row r="197" spans="1:19" ht="12.75">
      <c r="A197" t="str">
        <f t="shared" si="9"/>
        <v>CVAR ANEJ</v>
      </c>
      <c r="C197">
        <v>573</v>
      </c>
      <c r="D197">
        <v>535</v>
      </c>
      <c r="E197">
        <v>532</v>
      </c>
      <c r="F197">
        <v>543</v>
      </c>
      <c r="G197">
        <v>559</v>
      </c>
      <c r="H197">
        <v>560</v>
      </c>
      <c r="I197">
        <v>574</v>
      </c>
      <c r="J197">
        <v>523</v>
      </c>
      <c r="L197">
        <v>593</v>
      </c>
      <c r="M197">
        <v>530</v>
      </c>
      <c r="N197">
        <v>597</v>
      </c>
      <c r="O197">
        <v>557</v>
      </c>
      <c r="P197">
        <v>486</v>
      </c>
      <c r="Q197">
        <v>536</v>
      </c>
      <c r="R197">
        <v>529</v>
      </c>
      <c r="S197">
        <v>565</v>
      </c>
    </row>
    <row r="198" ht="12.75">
      <c r="A198" t="str">
        <f t="shared" si="9"/>
        <v>KREVH ANDRAŽ</v>
      </c>
    </row>
    <row r="199" spans="1:19" ht="12.75">
      <c r="A199" t="str">
        <f t="shared" si="9"/>
        <v>ROŽMAN RAFKO</v>
      </c>
      <c r="C199">
        <v>539</v>
      </c>
      <c r="D199">
        <v>535</v>
      </c>
      <c r="E199">
        <v>533</v>
      </c>
      <c r="F199">
        <v>565</v>
      </c>
      <c r="G199">
        <v>568</v>
      </c>
      <c r="H199">
        <v>564</v>
      </c>
      <c r="I199">
        <v>577</v>
      </c>
      <c r="J199">
        <v>534</v>
      </c>
      <c r="L199">
        <v>566</v>
      </c>
      <c r="M199">
        <v>533</v>
      </c>
      <c r="N199">
        <v>573</v>
      </c>
      <c r="O199">
        <v>525</v>
      </c>
      <c r="P199">
        <v>535</v>
      </c>
      <c r="Q199">
        <v>545</v>
      </c>
      <c r="R199">
        <v>541</v>
      </c>
      <c r="S199">
        <v>545</v>
      </c>
    </row>
    <row r="200" ht="12.75">
      <c r="A200">
        <f t="shared" si="9"/>
        <v>0</v>
      </c>
    </row>
    <row r="201" ht="12.75">
      <c r="A201">
        <f>J12</f>
        <v>0</v>
      </c>
    </row>
    <row r="202" ht="12.75">
      <c r="A202">
        <f t="shared" si="9"/>
        <v>0</v>
      </c>
    </row>
    <row r="203" ht="12.75">
      <c r="A203">
        <f t="shared" si="9"/>
        <v>0</v>
      </c>
    </row>
    <row r="204" ht="12.75">
      <c r="A204">
        <f t="shared" si="9"/>
        <v>0</v>
      </c>
    </row>
    <row r="205" ht="12.75">
      <c r="A205">
        <f t="shared" si="9"/>
        <v>0</v>
      </c>
    </row>
    <row r="206" ht="12.75">
      <c r="A206">
        <f t="shared" si="9"/>
        <v>0</v>
      </c>
    </row>
    <row r="207" ht="12.75">
      <c r="A207">
        <f t="shared" si="9"/>
        <v>0</v>
      </c>
    </row>
    <row r="208" ht="12.75">
      <c r="A208">
        <f t="shared" si="9"/>
        <v>0</v>
      </c>
    </row>
    <row r="209" ht="12.75">
      <c r="A209">
        <f t="shared" si="9"/>
        <v>0</v>
      </c>
    </row>
    <row r="210" spans="1:18" ht="12.75">
      <c r="A210" t="str">
        <f>K2</f>
        <v>GROS TONE</v>
      </c>
      <c r="C210">
        <v>498</v>
      </c>
      <c r="H210">
        <v>501</v>
      </c>
      <c r="I210">
        <v>463</v>
      </c>
      <c r="J210">
        <v>503</v>
      </c>
      <c r="L210">
        <v>509</v>
      </c>
      <c r="N210">
        <v>518</v>
      </c>
      <c r="P210">
        <v>471</v>
      </c>
      <c r="R210">
        <v>501</v>
      </c>
    </row>
    <row r="211" spans="1:19" ht="12.75">
      <c r="A211" t="str">
        <f aca="true" t="shared" si="10" ref="A211:A228">K3</f>
        <v>GROS ADOLF</v>
      </c>
      <c r="B211">
        <v>488</v>
      </c>
      <c r="D211">
        <v>527</v>
      </c>
      <c r="E211">
        <v>464</v>
      </c>
      <c r="G211">
        <v>498</v>
      </c>
      <c r="H211">
        <v>496</v>
      </c>
      <c r="I211">
        <v>441</v>
      </c>
      <c r="J211">
        <v>531</v>
      </c>
      <c r="K211">
        <v>504</v>
      </c>
      <c r="L211">
        <v>494</v>
      </c>
      <c r="N211">
        <v>523</v>
      </c>
      <c r="P211">
        <v>538</v>
      </c>
      <c r="Q211">
        <v>474</v>
      </c>
      <c r="R211">
        <v>531</v>
      </c>
      <c r="S211">
        <v>481</v>
      </c>
    </row>
    <row r="212" spans="1:19" ht="12.75">
      <c r="A212" t="str">
        <f t="shared" si="10"/>
        <v>GROS ROBI</v>
      </c>
      <c r="B212">
        <v>530</v>
      </c>
      <c r="C212">
        <v>522</v>
      </c>
      <c r="D212">
        <v>460</v>
      </c>
      <c r="E212">
        <v>504</v>
      </c>
      <c r="H212">
        <v>534</v>
      </c>
      <c r="I212">
        <v>511</v>
      </c>
      <c r="J212">
        <v>523</v>
      </c>
      <c r="K212">
        <v>504</v>
      </c>
      <c r="M212">
        <v>486</v>
      </c>
      <c r="P212">
        <v>535</v>
      </c>
      <c r="Q212">
        <v>531</v>
      </c>
      <c r="R212">
        <v>564</v>
      </c>
      <c r="S212">
        <v>532</v>
      </c>
    </row>
    <row r="213" spans="1:19" ht="12.75">
      <c r="A213" t="str">
        <f t="shared" si="10"/>
        <v>DOBNIK ZORAN</v>
      </c>
      <c r="B213">
        <v>562</v>
      </c>
      <c r="C213">
        <v>523</v>
      </c>
      <c r="D213">
        <v>542</v>
      </c>
      <c r="E213">
        <v>532</v>
      </c>
      <c r="G213">
        <v>531</v>
      </c>
      <c r="H213">
        <v>552</v>
      </c>
      <c r="I213">
        <v>524</v>
      </c>
      <c r="J213">
        <v>527</v>
      </c>
      <c r="K213">
        <v>553</v>
      </c>
      <c r="L213">
        <v>504</v>
      </c>
      <c r="M213">
        <v>542</v>
      </c>
      <c r="N213">
        <v>530</v>
      </c>
      <c r="P213">
        <v>590</v>
      </c>
      <c r="Q213">
        <v>567</v>
      </c>
      <c r="R213">
        <v>527</v>
      </c>
      <c r="S213">
        <v>538</v>
      </c>
    </row>
    <row r="214" spans="1:17" ht="12.75">
      <c r="A214" t="str">
        <f t="shared" si="10"/>
        <v>ŽIŽEK DARKO</v>
      </c>
      <c r="B214">
        <v>575</v>
      </c>
      <c r="C214">
        <v>515</v>
      </c>
      <c r="D214">
        <v>511</v>
      </c>
      <c r="E214">
        <v>541</v>
      </c>
      <c r="G214">
        <v>472</v>
      </c>
      <c r="J214">
        <v>518</v>
      </c>
      <c r="K214">
        <v>486</v>
      </c>
      <c r="L214">
        <v>523</v>
      </c>
      <c r="M214">
        <v>462</v>
      </c>
      <c r="Q214">
        <v>488</v>
      </c>
    </row>
    <row r="215" spans="1:19" ht="12.75">
      <c r="A215" t="str">
        <f t="shared" si="10"/>
        <v>JEŠOVNIK MARKO</v>
      </c>
      <c r="B215">
        <v>579</v>
      </c>
      <c r="D215">
        <v>551</v>
      </c>
      <c r="E215">
        <v>555</v>
      </c>
      <c r="G215">
        <v>554</v>
      </c>
      <c r="H215">
        <v>551</v>
      </c>
      <c r="I215">
        <v>549</v>
      </c>
      <c r="K215">
        <v>508</v>
      </c>
      <c r="M215">
        <v>578</v>
      </c>
      <c r="N215">
        <v>568</v>
      </c>
      <c r="P215">
        <v>490</v>
      </c>
      <c r="Q215">
        <v>532</v>
      </c>
      <c r="R215">
        <v>530</v>
      </c>
      <c r="S215">
        <v>543</v>
      </c>
    </row>
    <row r="216" spans="1:19" ht="12.75">
      <c r="A216" t="str">
        <f t="shared" si="10"/>
        <v>JEŠOVNIK PETER</v>
      </c>
      <c r="B216">
        <v>524</v>
      </c>
      <c r="C216">
        <v>496</v>
      </c>
      <c r="D216">
        <v>547</v>
      </c>
      <c r="E216">
        <v>557</v>
      </c>
      <c r="G216">
        <v>556</v>
      </c>
      <c r="H216">
        <v>539</v>
      </c>
      <c r="I216">
        <v>517</v>
      </c>
      <c r="J216">
        <v>576</v>
      </c>
      <c r="K216">
        <v>528</v>
      </c>
      <c r="L216">
        <v>521</v>
      </c>
      <c r="M216">
        <v>542</v>
      </c>
      <c r="N216">
        <v>557</v>
      </c>
      <c r="P216">
        <v>537</v>
      </c>
      <c r="Q216">
        <v>534</v>
      </c>
      <c r="R216">
        <v>577</v>
      </c>
      <c r="S216">
        <v>504</v>
      </c>
    </row>
    <row r="217" ht="12.75">
      <c r="A217" t="str">
        <f t="shared" si="10"/>
        <v>HIRTL BOGDAN</v>
      </c>
    </row>
    <row r="218" spans="1:14" ht="12.75">
      <c r="A218" t="str">
        <f t="shared" si="10"/>
        <v>VUGA MILAN</v>
      </c>
      <c r="C218">
        <v>496</v>
      </c>
      <c r="G218">
        <v>486</v>
      </c>
      <c r="M218">
        <v>512</v>
      </c>
      <c r="N218">
        <v>485</v>
      </c>
    </row>
    <row r="219" spans="1:12" ht="12.75">
      <c r="A219" t="str">
        <f t="shared" si="10"/>
        <v>KAMENŠEK NADA</v>
      </c>
      <c r="L219">
        <v>425</v>
      </c>
    </row>
    <row r="220" ht="12.75">
      <c r="A220" t="str">
        <f t="shared" si="10"/>
        <v>DROFELNIK MOJCA</v>
      </c>
    </row>
    <row r="221" ht="12.75">
      <c r="A221" t="str">
        <f t="shared" si="10"/>
        <v>VAJS IGOR</v>
      </c>
    </row>
    <row r="222" ht="12.75">
      <c r="A222" t="str">
        <f t="shared" si="10"/>
        <v>KADIŠ ALEŠ</v>
      </c>
    </row>
    <row r="223" ht="12.75">
      <c r="A223">
        <f t="shared" si="10"/>
        <v>0</v>
      </c>
    </row>
    <row r="224" ht="12.75">
      <c r="A224">
        <f t="shared" si="10"/>
        <v>0</v>
      </c>
    </row>
    <row r="225" ht="12.75">
      <c r="A225">
        <f t="shared" si="10"/>
        <v>0</v>
      </c>
    </row>
    <row r="226" ht="12.75">
      <c r="A226">
        <f t="shared" si="10"/>
        <v>0</v>
      </c>
    </row>
    <row r="227" ht="12.75">
      <c r="A227">
        <f t="shared" si="10"/>
        <v>0</v>
      </c>
    </row>
    <row r="228" ht="12.75">
      <c r="A228">
        <f t="shared" si="10"/>
        <v>0</v>
      </c>
    </row>
    <row r="229" ht="12.75">
      <c r="A229">
        <f>L2</f>
        <v>0</v>
      </c>
    </row>
    <row r="230" ht="12.75">
      <c r="A230">
        <f aca="true" t="shared" si="11" ref="A230:A247">L3</f>
        <v>0</v>
      </c>
    </row>
    <row r="231" ht="12.75">
      <c r="A231">
        <f t="shared" si="11"/>
        <v>0</v>
      </c>
    </row>
    <row r="232" ht="12.75">
      <c r="A232">
        <f t="shared" si="11"/>
        <v>0</v>
      </c>
    </row>
    <row r="233" ht="12.75">
      <c r="A233">
        <f t="shared" si="11"/>
        <v>0</v>
      </c>
    </row>
    <row r="234" ht="12.75">
      <c r="A234">
        <f t="shared" si="11"/>
        <v>0</v>
      </c>
    </row>
    <row r="235" ht="12.75">
      <c r="A235">
        <f t="shared" si="11"/>
        <v>0</v>
      </c>
    </row>
    <row r="236" ht="12.75">
      <c r="A236">
        <f t="shared" si="11"/>
        <v>0</v>
      </c>
    </row>
    <row r="237" ht="12.75">
      <c r="A237">
        <f t="shared" si="11"/>
        <v>0</v>
      </c>
    </row>
    <row r="238" ht="12.75">
      <c r="A238">
        <f t="shared" si="11"/>
        <v>0</v>
      </c>
    </row>
    <row r="239" ht="12.75">
      <c r="A239">
        <f t="shared" si="11"/>
        <v>0</v>
      </c>
    </row>
    <row r="240" ht="12.75">
      <c r="A240">
        <f t="shared" si="11"/>
        <v>0</v>
      </c>
    </row>
    <row r="241" ht="12.75">
      <c r="A241">
        <f t="shared" si="11"/>
        <v>0</v>
      </c>
    </row>
    <row r="242" ht="12.75">
      <c r="A242">
        <f t="shared" si="11"/>
        <v>0</v>
      </c>
    </row>
    <row r="243" ht="12.75">
      <c r="A243">
        <f t="shared" si="11"/>
        <v>0</v>
      </c>
    </row>
    <row r="244" ht="12.75">
      <c r="A244">
        <f t="shared" si="11"/>
        <v>0</v>
      </c>
    </row>
    <row r="245" ht="12.75">
      <c r="A245">
        <f t="shared" si="11"/>
        <v>0</v>
      </c>
    </row>
    <row r="246" ht="12.75">
      <c r="A246">
        <f t="shared" si="11"/>
        <v>0</v>
      </c>
    </row>
    <row r="247" ht="12.75">
      <c r="A247">
        <f t="shared" si="11"/>
        <v>0</v>
      </c>
    </row>
    <row r="248" ht="12.75">
      <c r="A248">
        <f>M2</f>
        <v>0</v>
      </c>
    </row>
    <row r="249" ht="12.75">
      <c r="A249">
        <f aca="true" t="shared" si="12" ref="A249:A266">M3</f>
        <v>0</v>
      </c>
    </row>
    <row r="250" ht="12.75">
      <c r="A250">
        <f t="shared" si="12"/>
        <v>0</v>
      </c>
    </row>
    <row r="251" ht="12.75">
      <c r="A251">
        <f t="shared" si="12"/>
        <v>0</v>
      </c>
    </row>
    <row r="252" ht="12.75">
      <c r="A252">
        <f t="shared" si="12"/>
        <v>0</v>
      </c>
    </row>
    <row r="253" ht="12.75">
      <c r="A253">
        <f t="shared" si="12"/>
        <v>0</v>
      </c>
    </row>
    <row r="254" ht="12.75">
      <c r="A254">
        <f t="shared" si="12"/>
        <v>0</v>
      </c>
    </row>
    <row r="255" ht="12.75">
      <c r="A255">
        <f t="shared" si="12"/>
        <v>0</v>
      </c>
    </row>
    <row r="256" ht="12.75">
      <c r="A256">
        <f t="shared" si="12"/>
        <v>0</v>
      </c>
    </row>
    <row r="257" ht="12.75">
      <c r="A257">
        <f t="shared" si="12"/>
        <v>0</v>
      </c>
    </row>
    <row r="258" ht="12.75">
      <c r="A258">
        <f t="shared" si="12"/>
        <v>0</v>
      </c>
    </row>
    <row r="259" ht="12.75">
      <c r="A259">
        <f t="shared" si="12"/>
        <v>0</v>
      </c>
    </row>
    <row r="260" ht="12.75">
      <c r="A260">
        <f t="shared" si="12"/>
        <v>0</v>
      </c>
    </row>
    <row r="261" ht="12.75">
      <c r="A261">
        <f t="shared" si="12"/>
        <v>0</v>
      </c>
    </row>
    <row r="262" ht="12.75">
      <c r="A262">
        <f t="shared" si="12"/>
        <v>0</v>
      </c>
    </row>
    <row r="263" ht="12.75">
      <c r="A263">
        <f t="shared" si="12"/>
        <v>0</v>
      </c>
    </row>
    <row r="264" ht="12.75">
      <c r="A264">
        <f t="shared" si="12"/>
        <v>0</v>
      </c>
    </row>
    <row r="265" ht="12.75">
      <c r="A265">
        <f t="shared" si="12"/>
        <v>0</v>
      </c>
    </row>
    <row r="266" ht="12.75">
      <c r="A266">
        <f t="shared" si="12"/>
        <v>0</v>
      </c>
    </row>
    <row r="267" ht="12.75">
      <c r="A267">
        <f>N2</f>
        <v>0</v>
      </c>
    </row>
    <row r="268" ht="12.75">
      <c r="A268">
        <f aca="true" t="shared" si="13" ref="A268:A285">N3</f>
        <v>0</v>
      </c>
    </row>
    <row r="269" ht="12.75">
      <c r="A269">
        <f t="shared" si="13"/>
        <v>0</v>
      </c>
    </row>
    <row r="270" ht="12.75">
      <c r="A270">
        <f t="shared" si="13"/>
        <v>0</v>
      </c>
    </row>
    <row r="271" ht="12.75">
      <c r="A271">
        <f t="shared" si="13"/>
        <v>0</v>
      </c>
    </row>
    <row r="272" ht="12.75">
      <c r="A272">
        <f t="shared" si="13"/>
        <v>0</v>
      </c>
    </row>
    <row r="273" ht="12.75">
      <c r="A273">
        <f t="shared" si="13"/>
        <v>0</v>
      </c>
    </row>
    <row r="274" ht="12.75">
      <c r="A274">
        <f t="shared" si="13"/>
        <v>0</v>
      </c>
    </row>
    <row r="275" ht="12.75">
      <c r="A275">
        <f t="shared" si="13"/>
        <v>0</v>
      </c>
    </row>
    <row r="276" ht="12.75">
      <c r="A276">
        <f t="shared" si="13"/>
        <v>0</v>
      </c>
    </row>
    <row r="277" ht="12.75">
      <c r="A277">
        <f>N12</f>
        <v>0</v>
      </c>
    </row>
    <row r="278" ht="12.75">
      <c r="A278">
        <f t="shared" si="13"/>
        <v>0</v>
      </c>
    </row>
    <row r="279" ht="12.75">
      <c r="A279">
        <f t="shared" si="13"/>
        <v>0</v>
      </c>
    </row>
    <row r="280" ht="12.75">
      <c r="A280">
        <f t="shared" si="13"/>
        <v>0</v>
      </c>
    </row>
    <row r="281" ht="12.75">
      <c r="A281">
        <f t="shared" si="13"/>
        <v>0</v>
      </c>
    </row>
    <row r="282" ht="12.75">
      <c r="A282">
        <f t="shared" si="13"/>
        <v>0</v>
      </c>
    </row>
    <row r="283" ht="12.75">
      <c r="A283">
        <f t="shared" si="13"/>
        <v>0</v>
      </c>
    </row>
    <row r="284" ht="12.75">
      <c r="A284">
        <f t="shared" si="13"/>
        <v>0</v>
      </c>
    </row>
    <row r="285" ht="12.75">
      <c r="A285">
        <f t="shared" si="13"/>
        <v>0</v>
      </c>
    </row>
    <row r="286" ht="12.75">
      <c r="A286">
        <f>O2</f>
        <v>0</v>
      </c>
    </row>
    <row r="287" ht="12.75">
      <c r="A287">
        <f aca="true" t="shared" si="14" ref="A287:A304">O3</f>
        <v>0</v>
      </c>
    </row>
    <row r="288" ht="12.75">
      <c r="A288">
        <f t="shared" si="14"/>
        <v>0</v>
      </c>
    </row>
    <row r="289" ht="12.75">
      <c r="A289">
        <f t="shared" si="14"/>
        <v>0</v>
      </c>
    </row>
    <row r="290" ht="12.75">
      <c r="A290">
        <f t="shared" si="14"/>
        <v>0</v>
      </c>
    </row>
    <row r="291" ht="12.75">
      <c r="A291">
        <f t="shared" si="14"/>
        <v>0</v>
      </c>
    </row>
    <row r="292" ht="12.75">
      <c r="A292">
        <f t="shared" si="14"/>
        <v>0</v>
      </c>
    </row>
    <row r="293" ht="12.75">
      <c r="A293">
        <f t="shared" si="14"/>
        <v>0</v>
      </c>
    </row>
    <row r="294" ht="12.75">
      <c r="A294">
        <f t="shared" si="14"/>
        <v>0</v>
      </c>
    </row>
    <row r="295" ht="12.75">
      <c r="A295">
        <f t="shared" si="14"/>
        <v>0</v>
      </c>
    </row>
    <row r="296" ht="12.75">
      <c r="A296">
        <f t="shared" si="14"/>
        <v>0</v>
      </c>
    </row>
    <row r="297" ht="12.75">
      <c r="A297">
        <f t="shared" si="14"/>
        <v>0</v>
      </c>
    </row>
    <row r="298" ht="12.75">
      <c r="A298">
        <f t="shared" si="14"/>
        <v>0</v>
      </c>
    </row>
    <row r="299" ht="12.75">
      <c r="A299">
        <f t="shared" si="14"/>
        <v>0</v>
      </c>
    </row>
    <row r="300" ht="12.75">
      <c r="A300">
        <f t="shared" si="14"/>
        <v>0</v>
      </c>
    </row>
    <row r="301" ht="12.75">
      <c r="A301">
        <f t="shared" si="14"/>
        <v>0</v>
      </c>
    </row>
    <row r="302" ht="12.75">
      <c r="A302">
        <f t="shared" si="14"/>
        <v>0</v>
      </c>
    </row>
    <row r="303" ht="12.75">
      <c r="A303">
        <f t="shared" si="14"/>
        <v>0</v>
      </c>
    </row>
    <row r="304" ht="12.75">
      <c r="A304">
        <f t="shared" si="14"/>
        <v>0</v>
      </c>
    </row>
    <row r="305" ht="12.75">
      <c r="A305">
        <f>P2</f>
        <v>0</v>
      </c>
    </row>
    <row r="306" ht="12.75">
      <c r="A306">
        <f aca="true" t="shared" si="15" ref="A306:A325">P3</f>
        <v>0</v>
      </c>
    </row>
    <row r="307" ht="12.75">
      <c r="A307">
        <f t="shared" si="15"/>
        <v>0</v>
      </c>
    </row>
    <row r="308" ht="12.75">
      <c r="A308">
        <f t="shared" si="15"/>
        <v>0</v>
      </c>
    </row>
    <row r="309" ht="12.75">
      <c r="A309">
        <f t="shared" si="15"/>
        <v>0</v>
      </c>
    </row>
    <row r="310" ht="12.75">
      <c r="A310">
        <f t="shared" si="15"/>
        <v>0</v>
      </c>
    </row>
    <row r="311" ht="12.75">
      <c r="A311">
        <f t="shared" si="15"/>
        <v>0</v>
      </c>
    </row>
    <row r="312" ht="12.75">
      <c r="A312">
        <f t="shared" si="15"/>
        <v>0</v>
      </c>
    </row>
    <row r="313" ht="12.75">
      <c r="A313">
        <f t="shared" si="15"/>
        <v>0</v>
      </c>
    </row>
    <row r="314" ht="12.75">
      <c r="A314">
        <f t="shared" si="15"/>
        <v>0</v>
      </c>
    </row>
    <row r="315" ht="12.75">
      <c r="A315">
        <f t="shared" si="15"/>
        <v>0</v>
      </c>
    </row>
    <row r="316" ht="12.75">
      <c r="A316">
        <f t="shared" si="15"/>
        <v>0</v>
      </c>
    </row>
    <row r="317" ht="12.75">
      <c r="A317">
        <f t="shared" si="15"/>
        <v>0</v>
      </c>
    </row>
    <row r="318" ht="12.75">
      <c r="A318">
        <f t="shared" si="15"/>
        <v>0</v>
      </c>
    </row>
    <row r="319" ht="12.75">
      <c r="A319">
        <f t="shared" si="15"/>
        <v>0</v>
      </c>
    </row>
    <row r="320" ht="12.75">
      <c r="A320">
        <f t="shared" si="15"/>
        <v>0</v>
      </c>
    </row>
    <row r="321" ht="12.75">
      <c r="A321">
        <f t="shared" si="15"/>
        <v>0</v>
      </c>
    </row>
    <row r="322" ht="12.75">
      <c r="A322">
        <f t="shared" si="15"/>
        <v>0</v>
      </c>
    </row>
    <row r="323" ht="12.75">
      <c r="A323">
        <f t="shared" si="15"/>
        <v>0</v>
      </c>
    </row>
    <row r="324" ht="12.75">
      <c r="A324">
        <f t="shared" si="15"/>
        <v>0</v>
      </c>
    </row>
    <row r="325" ht="12.75">
      <c r="A325">
        <f t="shared" si="15"/>
        <v>0</v>
      </c>
    </row>
    <row r="326" ht="12.75">
      <c r="A326">
        <f aca="true" t="shared" si="16" ref="A326:A334">R3</f>
        <v>0</v>
      </c>
    </row>
    <row r="327" ht="12.75">
      <c r="A327">
        <f t="shared" si="16"/>
        <v>0</v>
      </c>
    </row>
    <row r="328" ht="12.75">
      <c r="A328">
        <f t="shared" si="16"/>
        <v>0</v>
      </c>
    </row>
    <row r="329" ht="12.75">
      <c r="A329">
        <f t="shared" si="16"/>
        <v>0</v>
      </c>
    </row>
    <row r="330" ht="12.75">
      <c r="A330">
        <f t="shared" si="16"/>
        <v>0</v>
      </c>
    </row>
    <row r="331" ht="12.75">
      <c r="A331">
        <f t="shared" si="16"/>
        <v>0</v>
      </c>
    </row>
    <row r="332" ht="12.75">
      <c r="A332">
        <f t="shared" si="16"/>
        <v>0</v>
      </c>
    </row>
    <row r="333" ht="12.75">
      <c r="A333">
        <f t="shared" si="16"/>
        <v>0</v>
      </c>
    </row>
    <row r="334" ht="12.75">
      <c r="A334">
        <f t="shared" si="16"/>
        <v>0</v>
      </c>
    </row>
    <row r="335" ht="12.75">
      <c r="A335">
        <f>S2</f>
        <v>0</v>
      </c>
    </row>
    <row r="336" ht="12.75">
      <c r="A336">
        <f aca="true" t="shared" si="17" ref="A336:A344">S3</f>
        <v>0</v>
      </c>
    </row>
    <row r="337" ht="12.75">
      <c r="A337">
        <f t="shared" si="17"/>
        <v>0</v>
      </c>
    </row>
    <row r="338" ht="12.75">
      <c r="A338">
        <f t="shared" si="17"/>
        <v>0</v>
      </c>
    </row>
    <row r="339" ht="12.75">
      <c r="A339">
        <f t="shared" si="17"/>
        <v>0</v>
      </c>
    </row>
    <row r="340" ht="12.75">
      <c r="A340">
        <f t="shared" si="17"/>
        <v>0</v>
      </c>
    </row>
    <row r="341" ht="12.75">
      <c r="A341">
        <f t="shared" si="17"/>
        <v>0</v>
      </c>
    </row>
    <row r="342" ht="12.75">
      <c r="A342">
        <f t="shared" si="17"/>
        <v>0</v>
      </c>
    </row>
    <row r="343" ht="12.75">
      <c r="A343">
        <f t="shared" si="17"/>
        <v>0</v>
      </c>
    </row>
    <row r="344" ht="12.75">
      <c r="A344">
        <f t="shared" si="17"/>
        <v>0</v>
      </c>
    </row>
    <row r="345" ht="12.75">
      <c r="A345">
        <f>T2</f>
        <v>0</v>
      </c>
    </row>
    <row r="346" ht="12.75">
      <c r="A346">
        <f aca="true" t="shared" si="18" ref="A346:A354">T3</f>
        <v>0</v>
      </c>
    </row>
    <row r="347" ht="12.75">
      <c r="A347">
        <f t="shared" si="18"/>
        <v>0</v>
      </c>
    </row>
    <row r="348" ht="12.75">
      <c r="A348">
        <f t="shared" si="18"/>
        <v>0</v>
      </c>
    </row>
    <row r="349" ht="12.75">
      <c r="A349">
        <f t="shared" si="18"/>
        <v>0</v>
      </c>
    </row>
    <row r="350" ht="12.75">
      <c r="A350">
        <f t="shared" si="18"/>
        <v>0</v>
      </c>
    </row>
    <row r="351" ht="12.75">
      <c r="A351">
        <f t="shared" si="18"/>
        <v>0</v>
      </c>
    </row>
    <row r="352" ht="12.75">
      <c r="A352">
        <f t="shared" si="18"/>
        <v>0</v>
      </c>
    </row>
    <row r="353" ht="12.75">
      <c r="A353">
        <f t="shared" si="18"/>
        <v>0</v>
      </c>
    </row>
    <row r="354" ht="12.75">
      <c r="A354">
        <f t="shared" si="18"/>
        <v>0</v>
      </c>
    </row>
    <row r="355" ht="12.75">
      <c r="A355">
        <f>U2</f>
        <v>0</v>
      </c>
    </row>
    <row r="356" ht="12.75">
      <c r="A356">
        <f aca="true" t="shared" si="19" ref="A356:A364">U3</f>
        <v>0</v>
      </c>
    </row>
    <row r="357" ht="12.75">
      <c r="A357">
        <f t="shared" si="19"/>
        <v>0</v>
      </c>
    </row>
    <row r="358" ht="12.75">
      <c r="A358">
        <f t="shared" si="19"/>
        <v>0</v>
      </c>
    </row>
    <row r="359" ht="12.75">
      <c r="A359">
        <f t="shared" si="19"/>
        <v>0</v>
      </c>
    </row>
    <row r="360" ht="12.75">
      <c r="A360">
        <f t="shared" si="19"/>
        <v>0</v>
      </c>
    </row>
    <row r="361" ht="12.75">
      <c r="A361">
        <f t="shared" si="19"/>
        <v>0</v>
      </c>
    </row>
    <row r="362" ht="12.75">
      <c r="A362">
        <f t="shared" si="19"/>
        <v>0</v>
      </c>
    </row>
    <row r="363" ht="12.75">
      <c r="A363">
        <f t="shared" si="19"/>
        <v>0</v>
      </c>
    </row>
    <row r="364" ht="12.75">
      <c r="A364">
        <f t="shared" si="19"/>
        <v>0</v>
      </c>
    </row>
    <row r="365" ht="12.75">
      <c r="A365">
        <f>V2</f>
        <v>0</v>
      </c>
    </row>
    <row r="366" ht="12.75">
      <c r="A366">
        <f aca="true" t="shared" si="20" ref="A366:A374">V3</f>
        <v>0</v>
      </c>
    </row>
    <row r="367" ht="12.75">
      <c r="A367">
        <f t="shared" si="20"/>
        <v>0</v>
      </c>
    </row>
    <row r="368" ht="12.75">
      <c r="A368">
        <f t="shared" si="20"/>
        <v>0</v>
      </c>
    </row>
    <row r="369" ht="12.75">
      <c r="A369">
        <f t="shared" si="20"/>
        <v>0</v>
      </c>
    </row>
    <row r="370" ht="12.75">
      <c r="A370">
        <f t="shared" si="20"/>
        <v>0</v>
      </c>
    </row>
    <row r="371" ht="12.75">
      <c r="A371">
        <f t="shared" si="20"/>
        <v>0</v>
      </c>
    </row>
    <row r="372" ht="12.75">
      <c r="A372">
        <f t="shared" si="20"/>
        <v>0</v>
      </c>
    </row>
    <row r="373" ht="12.75">
      <c r="A373">
        <f t="shared" si="20"/>
        <v>0</v>
      </c>
    </row>
    <row r="374" ht="12.75">
      <c r="A374">
        <f t="shared" si="20"/>
        <v>0</v>
      </c>
    </row>
    <row r="377" ht="12.75">
      <c r="A377" s="55" t="s">
        <v>23</v>
      </c>
    </row>
    <row r="379" spans="1:19" ht="12.75">
      <c r="A379" s="49"/>
      <c r="B379" s="49" t="s">
        <v>41</v>
      </c>
      <c r="C379" s="49" t="s">
        <v>42</v>
      </c>
      <c r="D379" s="49" t="s">
        <v>43</v>
      </c>
      <c r="E379" s="49" t="s">
        <v>44</v>
      </c>
      <c r="F379" s="49" t="s">
        <v>45</v>
      </c>
      <c r="G379" s="49" t="s">
        <v>46</v>
      </c>
      <c r="H379" s="49" t="s">
        <v>60</v>
      </c>
      <c r="I379" s="49" t="s">
        <v>61</v>
      </c>
      <c r="J379" s="49" t="s">
        <v>62</v>
      </c>
      <c r="K379" s="49" t="s">
        <v>63</v>
      </c>
      <c r="L379" s="49" t="s">
        <v>64</v>
      </c>
      <c r="M379" s="49" t="s">
        <v>65</v>
      </c>
      <c r="N379" s="49" t="s">
        <v>66</v>
      </c>
      <c r="O379" s="49" t="s">
        <v>172</v>
      </c>
      <c r="P379" s="49" t="s">
        <v>173</v>
      </c>
      <c r="Q379" s="49" t="s">
        <v>174</v>
      </c>
      <c r="R379" s="49" t="s">
        <v>175</v>
      </c>
      <c r="S379" s="49" t="s">
        <v>176</v>
      </c>
    </row>
    <row r="380" spans="1:19" ht="12.75">
      <c r="A380" s="49" t="str">
        <f>A2</f>
        <v>REMOPLAST</v>
      </c>
      <c r="B380" s="50">
        <v>12.5</v>
      </c>
      <c r="C380" s="50">
        <v>11</v>
      </c>
      <c r="D380" s="50">
        <v>12.5</v>
      </c>
      <c r="E380" s="50">
        <v>19</v>
      </c>
      <c r="F380" s="50">
        <v>7</v>
      </c>
      <c r="G380" s="50">
        <v>13</v>
      </c>
      <c r="H380" s="50">
        <v>10</v>
      </c>
      <c r="I380" s="50">
        <v>14</v>
      </c>
      <c r="J380" s="50"/>
      <c r="K380" s="50">
        <v>17</v>
      </c>
      <c r="L380" s="50">
        <v>14</v>
      </c>
      <c r="M380" s="50">
        <v>15.5</v>
      </c>
      <c r="N380" s="50">
        <v>18</v>
      </c>
      <c r="O380" s="50">
        <v>7</v>
      </c>
      <c r="P380" s="50">
        <v>12</v>
      </c>
      <c r="Q380" s="50">
        <v>10.5</v>
      </c>
      <c r="R380" s="50">
        <v>18</v>
      </c>
      <c r="S380" s="50"/>
    </row>
    <row r="381" spans="1:19" ht="12.75">
      <c r="A381" s="49" t="str">
        <f aca="true" t="shared" si="21" ref="A381:A399">A3</f>
        <v>VERMA MUTA</v>
      </c>
      <c r="B381" s="50">
        <v>15</v>
      </c>
      <c r="C381" s="50">
        <v>13</v>
      </c>
      <c r="D381" s="50">
        <v>13</v>
      </c>
      <c r="E381" s="50"/>
      <c r="F381" s="50">
        <v>13</v>
      </c>
      <c r="G381" s="50">
        <v>15.5</v>
      </c>
      <c r="H381" s="50">
        <v>8.5</v>
      </c>
      <c r="I381" s="50">
        <v>12.5</v>
      </c>
      <c r="J381" s="50">
        <v>6.5</v>
      </c>
      <c r="K381" s="50">
        <v>15</v>
      </c>
      <c r="L381" s="50">
        <v>10</v>
      </c>
      <c r="M381" s="50">
        <v>15</v>
      </c>
      <c r="N381" s="50"/>
      <c r="O381" s="50">
        <v>16.5</v>
      </c>
      <c r="P381" s="50">
        <v>17</v>
      </c>
      <c r="Q381" s="50">
        <v>9</v>
      </c>
      <c r="R381" s="50">
        <v>13.5</v>
      </c>
      <c r="S381" s="50">
        <v>11</v>
      </c>
    </row>
    <row r="382" spans="1:19" ht="12.75">
      <c r="A382" s="49" t="str">
        <f t="shared" si="21"/>
        <v>KNSS ARMATURE MUTA</v>
      </c>
      <c r="B382" s="50">
        <v>8.5</v>
      </c>
      <c r="C382" s="50">
        <v>9</v>
      </c>
      <c r="D382" s="50">
        <v>11.5</v>
      </c>
      <c r="E382" s="50">
        <v>10.5</v>
      </c>
      <c r="F382" s="50">
        <v>11</v>
      </c>
      <c r="G382" s="50"/>
      <c r="H382" s="50">
        <v>15</v>
      </c>
      <c r="I382" s="50">
        <v>6</v>
      </c>
      <c r="J382" s="50">
        <v>10.5</v>
      </c>
      <c r="K382" s="50">
        <v>8</v>
      </c>
      <c r="L382" s="50">
        <v>14</v>
      </c>
      <c r="M382" s="50">
        <v>8.5</v>
      </c>
      <c r="N382" s="50">
        <v>10</v>
      </c>
      <c r="O382" s="50">
        <v>7.5</v>
      </c>
      <c r="P382" s="50"/>
      <c r="Q382" s="50">
        <v>14</v>
      </c>
      <c r="R382" s="50">
        <v>9</v>
      </c>
      <c r="S382" s="50">
        <v>9</v>
      </c>
    </row>
    <row r="383" spans="1:19" ht="12.75">
      <c r="A383" s="49" t="str">
        <f t="shared" si="21"/>
        <v>ASI Z VASI</v>
      </c>
      <c r="B383" s="50">
        <v>11.5</v>
      </c>
      <c r="C383" s="50"/>
      <c r="D383" s="50">
        <v>11</v>
      </c>
      <c r="E383" s="50">
        <v>13.5</v>
      </c>
      <c r="F383" s="50">
        <v>19.5</v>
      </c>
      <c r="G383" s="50">
        <v>11</v>
      </c>
      <c r="H383" s="50">
        <v>14.5</v>
      </c>
      <c r="I383" s="50">
        <v>12</v>
      </c>
      <c r="J383" s="50">
        <v>18.5</v>
      </c>
      <c r="K383" s="50">
        <v>7</v>
      </c>
      <c r="L383" s="50"/>
      <c r="M383" s="50">
        <v>9</v>
      </c>
      <c r="N383" s="50">
        <v>14</v>
      </c>
      <c r="O383" s="50">
        <v>18</v>
      </c>
      <c r="P383" s="50">
        <v>12</v>
      </c>
      <c r="Q383" s="50">
        <v>14</v>
      </c>
      <c r="R383" s="50">
        <v>9</v>
      </c>
      <c r="S383" s="50">
        <v>14</v>
      </c>
    </row>
    <row r="384" spans="1:19" ht="12.75">
      <c r="A384" s="49" t="str">
        <f t="shared" si="21"/>
        <v>MDI DRAVA RADLJE</v>
      </c>
      <c r="B384" s="50">
        <v>7</v>
      </c>
      <c r="C384" s="50">
        <v>7</v>
      </c>
      <c r="D384" s="50">
        <v>12</v>
      </c>
      <c r="E384" s="50">
        <v>5</v>
      </c>
      <c r="F384" s="50">
        <v>4.5</v>
      </c>
      <c r="G384" s="50">
        <v>8.5</v>
      </c>
      <c r="H384" s="50">
        <v>9</v>
      </c>
      <c r="I384" s="50"/>
      <c r="J384" s="50">
        <v>3</v>
      </c>
      <c r="K384" s="50">
        <v>7</v>
      </c>
      <c r="L384" s="50">
        <v>8</v>
      </c>
      <c r="M384" s="50">
        <v>6</v>
      </c>
      <c r="N384" s="50">
        <v>6</v>
      </c>
      <c r="O384" s="50">
        <v>6</v>
      </c>
      <c r="P384" s="50">
        <v>7</v>
      </c>
      <c r="Q384" s="50">
        <v>10</v>
      </c>
      <c r="R384" s="50"/>
      <c r="S384" s="50">
        <v>2</v>
      </c>
    </row>
    <row r="385" spans="1:19" ht="12.75">
      <c r="A385" s="49" t="str">
        <f t="shared" si="21"/>
        <v>STRUC KOVAČIJA MUTA</v>
      </c>
      <c r="B385" s="50">
        <v>17</v>
      </c>
      <c r="C385" s="50">
        <v>6.5</v>
      </c>
      <c r="D385" s="50"/>
      <c r="E385" s="50">
        <v>9</v>
      </c>
      <c r="F385" s="50">
        <v>15</v>
      </c>
      <c r="G385" s="50">
        <v>11</v>
      </c>
      <c r="H385" s="50">
        <v>9.5</v>
      </c>
      <c r="I385" s="50">
        <v>11.5</v>
      </c>
      <c r="J385" s="50">
        <v>13.5</v>
      </c>
      <c r="K385" s="50">
        <v>17</v>
      </c>
      <c r="L385" s="50">
        <v>9.5</v>
      </c>
      <c r="M385" s="50"/>
      <c r="N385" s="50">
        <v>9.5</v>
      </c>
      <c r="O385" s="50">
        <v>11</v>
      </c>
      <c r="P385" s="50">
        <v>12</v>
      </c>
      <c r="Q385" s="50">
        <v>10</v>
      </c>
      <c r="R385" s="50">
        <v>10.5</v>
      </c>
      <c r="S385" s="50">
        <v>15</v>
      </c>
    </row>
    <row r="386" spans="1:19" ht="12.75">
      <c r="A386" s="49" t="str">
        <f t="shared" si="21"/>
        <v>KEGLBAR B</v>
      </c>
      <c r="B386" s="50">
        <v>9</v>
      </c>
      <c r="C386" s="50">
        <v>15</v>
      </c>
      <c r="D386" s="50">
        <v>12</v>
      </c>
      <c r="E386" s="50">
        <v>6.5</v>
      </c>
      <c r="F386" s="50">
        <v>9</v>
      </c>
      <c r="G386" s="50">
        <v>12</v>
      </c>
      <c r="H386" s="50"/>
      <c r="I386" s="50">
        <v>10</v>
      </c>
      <c r="J386" s="50">
        <v>5.5</v>
      </c>
      <c r="K386" s="50">
        <v>9</v>
      </c>
      <c r="L386" s="50">
        <v>10</v>
      </c>
      <c r="M386" s="50">
        <v>18</v>
      </c>
      <c r="N386" s="50">
        <v>3</v>
      </c>
      <c r="O386" s="50">
        <v>13</v>
      </c>
      <c r="P386" s="50">
        <v>9</v>
      </c>
      <c r="Q386" s="50"/>
      <c r="R386" s="50">
        <v>6</v>
      </c>
      <c r="S386" s="50">
        <v>10</v>
      </c>
    </row>
    <row r="387" spans="1:19" ht="12.75">
      <c r="A387" s="49" t="str">
        <f t="shared" si="21"/>
        <v>KEGLBAR</v>
      </c>
      <c r="B387" s="50"/>
      <c r="C387" s="50">
        <v>17.5</v>
      </c>
      <c r="D387" s="50">
        <v>15</v>
      </c>
      <c r="E387" s="50">
        <v>17.5</v>
      </c>
      <c r="F387" s="50">
        <v>17</v>
      </c>
      <c r="G387" s="50">
        <v>13</v>
      </c>
      <c r="H387" s="50">
        <v>15.5</v>
      </c>
      <c r="I387" s="50">
        <v>18</v>
      </c>
      <c r="J387" s="50">
        <v>21</v>
      </c>
      <c r="K387" s="50"/>
      <c r="L387" s="50">
        <v>14.5</v>
      </c>
      <c r="M387" s="50">
        <v>13.5</v>
      </c>
      <c r="N387" s="50">
        <v>21</v>
      </c>
      <c r="O387" s="50">
        <v>17</v>
      </c>
      <c r="P387" s="50">
        <v>12</v>
      </c>
      <c r="Q387" s="50">
        <v>15</v>
      </c>
      <c r="R387" s="50">
        <v>15</v>
      </c>
      <c r="S387" s="50">
        <v>22</v>
      </c>
    </row>
    <row r="388" spans="1:19" ht="12.75">
      <c r="A388" s="49" t="str">
        <f t="shared" si="21"/>
        <v>OBRTNIKI ELEKTRO JEŠOVNIK</v>
      </c>
      <c r="B388" s="50">
        <v>15.5</v>
      </c>
      <c r="C388" s="50">
        <v>17</v>
      </c>
      <c r="D388" s="50">
        <v>9</v>
      </c>
      <c r="E388" s="50">
        <v>15</v>
      </c>
      <c r="F388" s="50"/>
      <c r="G388" s="50">
        <v>12</v>
      </c>
      <c r="H388" s="50">
        <v>14</v>
      </c>
      <c r="I388" s="50">
        <v>12</v>
      </c>
      <c r="J388" s="50">
        <v>17.5</v>
      </c>
      <c r="K388" s="50">
        <v>16</v>
      </c>
      <c r="L388" s="50">
        <v>16</v>
      </c>
      <c r="M388" s="50">
        <v>10.5</v>
      </c>
      <c r="N388" s="50">
        <v>14.5</v>
      </c>
      <c r="O388" s="50"/>
      <c r="P388" s="50">
        <v>15</v>
      </c>
      <c r="Q388" s="50">
        <v>13.5</v>
      </c>
      <c r="R388" s="50">
        <v>15</v>
      </c>
      <c r="S388" s="50">
        <v>13</v>
      </c>
    </row>
    <row r="389" spans="1:19" ht="12.75">
      <c r="A389" s="49">
        <f t="shared" si="21"/>
        <v>0</v>
      </c>
      <c r="B389" s="50"/>
      <c r="C389" s="50"/>
      <c r="D389" s="50"/>
      <c r="E389" s="50"/>
      <c r="F389" s="50"/>
      <c r="G389" s="50"/>
      <c r="H389" s="50"/>
      <c r="I389" s="50"/>
      <c r="J389" s="50"/>
      <c r="K389" s="50"/>
      <c r="L389" s="50"/>
      <c r="M389" s="50"/>
      <c r="N389" s="50"/>
      <c r="O389" s="50"/>
      <c r="P389" s="50"/>
      <c r="Q389" s="50"/>
      <c r="R389" s="50"/>
      <c r="S389" s="50"/>
    </row>
    <row r="390" spans="1:19" ht="12.75">
      <c r="A390" s="49">
        <f t="shared" si="21"/>
        <v>0</v>
      </c>
      <c r="B390" s="50"/>
      <c r="C390" s="50"/>
      <c r="D390" s="50"/>
      <c r="E390" s="50"/>
      <c r="F390" s="50"/>
      <c r="G390" s="50"/>
      <c r="H390" s="50"/>
      <c r="I390" s="50"/>
      <c r="J390" s="50"/>
      <c r="K390" s="50"/>
      <c r="L390" s="50"/>
      <c r="M390" s="50"/>
      <c r="N390" s="50"/>
      <c r="O390" s="50"/>
      <c r="P390" s="50"/>
      <c r="Q390" s="50"/>
      <c r="R390" s="50"/>
      <c r="S390" s="50"/>
    </row>
    <row r="391" spans="1:19" ht="12.75">
      <c r="A391" s="49">
        <f t="shared" si="21"/>
        <v>0</v>
      </c>
      <c r="B391" s="50"/>
      <c r="C391" s="50"/>
      <c r="D391" s="50"/>
      <c r="E391" s="50"/>
      <c r="F391" s="50"/>
      <c r="G391" s="50"/>
      <c r="H391" s="50"/>
      <c r="I391" s="50"/>
      <c r="J391" s="50"/>
      <c r="K391" s="50"/>
      <c r="L391" s="50"/>
      <c r="M391" s="50"/>
      <c r="N391" s="50"/>
      <c r="O391" s="50"/>
      <c r="P391" s="50"/>
      <c r="Q391" s="50"/>
      <c r="R391" s="50"/>
      <c r="S391" s="50"/>
    </row>
    <row r="392" spans="1:19" ht="12.75">
      <c r="A392" s="49">
        <f t="shared" si="21"/>
        <v>0</v>
      </c>
      <c r="B392" s="50"/>
      <c r="C392" s="50"/>
      <c r="D392" s="50"/>
      <c r="E392" s="50"/>
      <c r="F392" s="50"/>
      <c r="G392" s="50"/>
      <c r="H392" s="50"/>
      <c r="I392" s="50"/>
      <c r="J392" s="50"/>
      <c r="K392" s="50"/>
      <c r="L392" s="50"/>
      <c r="M392" s="50"/>
      <c r="N392" s="50"/>
      <c r="O392" s="50"/>
      <c r="P392" s="50"/>
      <c r="Q392" s="50"/>
      <c r="R392" s="50"/>
      <c r="S392" s="50"/>
    </row>
    <row r="393" spans="1:19" ht="12.75">
      <c r="A393" s="49">
        <f t="shared" si="21"/>
        <v>0</v>
      </c>
      <c r="B393" s="50"/>
      <c r="C393" s="50"/>
      <c r="D393" s="50"/>
      <c r="E393" s="50"/>
      <c r="F393" s="50"/>
      <c r="G393" s="50"/>
      <c r="H393" s="50"/>
      <c r="I393" s="50"/>
      <c r="J393" s="50"/>
      <c r="K393" s="50"/>
      <c r="L393" s="50"/>
      <c r="M393" s="50"/>
      <c r="N393" s="50"/>
      <c r="O393" s="50"/>
      <c r="P393" s="50"/>
      <c r="Q393" s="50"/>
      <c r="R393" s="50"/>
      <c r="S393" s="50"/>
    </row>
    <row r="394" spans="1:19" ht="12.75">
      <c r="A394" s="49">
        <f t="shared" si="21"/>
        <v>0</v>
      </c>
      <c r="B394" s="50"/>
      <c r="C394" s="50"/>
      <c r="D394" s="50"/>
      <c r="E394" s="50"/>
      <c r="F394" s="50"/>
      <c r="G394" s="50"/>
      <c r="H394" s="50"/>
      <c r="I394" s="50"/>
      <c r="J394" s="50"/>
      <c r="K394" s="50"/>
      <c r="L394" s="50"/>
      <c r="M394" s="50"/>
      <c r="N394" s="50"/>
      <c r="O394" s="50"/>
      <c r="P394" s="50"/>
      <c r="Q394" s="50"/>
      <c r="R394" s="50"/>
      <c r="S394" s="50"/>
    </row>
    <row r="395" spans="1:19" ht="12.75">
      <c r="A395" s="49">
        <f t="shared" si="21"/>
        <v>0</v>
      </c>
      <c r="B395" s="50"/>
      <c r="C395" s="50"/>
      <c r="D395" s="50"/>
      <c r="E395" s="50"/>
      <c r="F395" s="50"/>
      <c r="G395" s="50"/>
      <c r="H395" s="50"/>
      <c r="I395" s="50"/>
      <c r="J395" s="50"/>
      <c r="K395" s="50"/>
      <c r="L395" s="50"/>
      <c r="M395" s="50"/>
      <c r="N395" s="50"/>
      <c r="O395" s="50"/>
      <c r="P395" s="50"/>
      <c r="Q395" s="50"/>
      <c r="R395" s="50"/>
      <c r="S395" s="50"/>
    </row>
    <row r="396" spans="1:19" ht="12.75">
      <c r="A396" s="49">
        <f t="shared" si="21"/>
        <v>0</v>
      </c>
      <c r="B396" s="50"/>
      <c r="C396" s="50"/>
      <c r="D396" s="50"/>
      <c r="E396" s="50"/>
      <c r="F396" s="50"/>
      <c r="G396" s="50"/>
      <c r="H396" s="50"/>
      <c r="I396" s="50"/>
      <c r="J396" s="50"/>
      <c r="K396" s="50"/>
      <c r="L396" s="50"/>
      <c r="M396" s="50"/>
      <c r="N396" s="50"/>
      <c r="O396" s="50"/>
      <c r="P396" s="50"/>
      <c r="Q396" s="50"/>
      <c r="R396" s="50"/>
      <c r="S396" s="50"/>
    </row>
    <row r="397" spans="1:19" ht="12.75">
      <c r="A397" s="49">
        <f t="shared" si="21"/>
        <v>0</v>
      </c>
      <c r="B397" s="50"/>
      <c r="C397" s="50"/>
      <c r="D397" s="50"/>
      <c r="E397" s="50"/>
      <c r="F397" s="50"/>
      <c r="G397" s="50"/>
      <c r="H397" s="50"/>
      <c r="I397" s="50"/>
      <c r="J397" s="50"/>
      <c r="K397" s="50"/>
      <c r="L397" s="50"/>
      <c r="M397" s="50"/>
      <c r="N397" s="50"/>
      <c r="O397" s="50"/>
      <c r="P397" s="50"/>
      <c r="Q397" s="50"/>
      <c r="R397" s="50"/>
      <c r="S397" s="50"/>
    </row>
    <row r="398" spans="1:19" ht="12.75">
      <c r="A398" s="49">
        <f t="shared" si="21"/>
        <v>0</v>
      </c>
      <c r="B398" s="50"/>
      <c r="C398" s="50"/>
      <c r="D398" s="50"/>
      <c r="E398" s="50"/>
      <c r="F398" s="50"/>
      <c r="G398" s="50"/>
      <c r="H398" s="50"/>
      <c r="I398" s="50"/>
      <c r="J398" s="50"/>
      <c r="K398" s="50"/>
      <c r="L398" s="50"/>
      <c r="M398" s="50"/>
      <c r="N398" s="50"/>
      <c r="O398" s="50"/>
      <c r="P398" s="50"/>
      <c r="Q398" s="50"/>
      <c r="R398" s="50"/>
      <c r="S398" s="50"/>
    </row>
    <row r="399" spans="1:19" ht="12.75">
      <c r="A399" s="49">
        <f t="shared" si="21"/>
        <v>0</v>
      </c>
      <c r="B399" s="50"/>
      <c r="C399" s="50"/>
      <c r="D399" s="50"/>
      <c r="E399" s="50"/>
      <c r="F399" s="50"/>
      <c r="G399" s="50"/>
      <c r="H399" s="50"/>
      <c r="I399" s="50"/>
      <c r="J399" s="50"/>
      <c r="K399" s="50"/>
      <c r="L399" s="50"/>
      <c r="M399" s="50"/>
      <c r="N399" s="50"/>
      <c r="O399" s="50"/>
      <c r="P399" s="50"/>
      <c r="Q399" s="50"/>
      <c r="R399" s="50"/>
      <c r="S399" s="50"/>
    </row>
    <row r="403" spans="1:2" ht="15">
      <c r="A403" s="56" t="s">
        <v>75</v>
      </c>
      <c r="B403" s="57"/>
    </row>
    <row r="405" spans="1:19" ht="12.75">
      <c r="A405" s="49"/>
      <c r="B405" s="49" t="s">
        <v>41</v>
      </c>
      <c r="C405" s="49" t="s">
        <v>42</v>
      </c>
      <c r="D405" s="49" t="s">
        <v>43</v>
      </c>
      <c r="E405" s="49" t="s">
        <v>44</v>
      </c>
      <c r="F405" s="49" t="s">
        <v>45</v>
      </c>
      <c r="G405" s="49" t="s">
        <v>46</v>
      </c>
      <c r="H405" s="49" t="s">
        <v>60</v>
      </c>
      <c r="I405" s="49" t="s">
        <v>61</v>
      </c>
      <c r="J405" s="49" t="s">
        <v>62</v>
      </c>
      <c r="K405" s="49" t="s">
        <v>63</v>
      </c>
      <c r="L405" s="49" t="s">
        <v>64</v>
      </c>
      <c r="M405" s="49" t="s">
        <v>65</v>
      </c>
      <c r="N405" s="49" t="s">
        <v>66</v>
      </c>
      <c r="O405" s="49" t="s">
        <v>172</v>
      </c>
      <c r="P405" s="49" t="s">
        <v>173</v>
      </c>
      <c r="Q405" s="49" t="s">
        <v>174</v>
      </c>
      <c r="R405" s="49" t="s">
        <v>175</v>
      </c>
      <c r="S405" s="49" t="s">
        <v>176</v>
      </c>
    </row>
    <row r="406" spans="1:19" ht="12.75">
      <c r="A406" s="49" t="str">
        <f>A2</f>
        <v>REMOPLAST</v>
      </c>
      <c r="B406" s="50">
        <v>3092</v>
      </c>
      <c r="C406" s="50">
        <v>3051</v>
      </c>
      <c r="D406" s="50">
        <v>3227</v>
      </c>
      <c r="E406" s="50">
        <v>3232</v>
      </c>
      <c r="F406" s="50">
        <v>3028</v>
      </c>
      <c r="G406" s="50">
        <v>3153</v>
      </c>
      <c r="H406" s="50">
        <v>3117</v>
      </c>
      <c r="I406" s="50">
        <v>3134</v>
      </c>
      <c r="J406" s="50"/>
      <c r="K406" s="50">
        <v>3189</v>
      </c>
      <c r="L406" s="50">
        <v>2606</v>
      </c>
      <c r="M406" s="50">
        <v>3189</v>
      </c>
      <c r="N406" s="50">
        <v>3090</v>
      </c>
      <c r="O406" s="50">
        <v>3070</v>
      </c>
      <c r="P406" s="50">
        <v>2667</v>
      </c>
      <c r="Q406" s="50">
        <v>3090</v>
      </c>
      <c r="R406" s="50">
        <v>3181</v>
      </c>
      <c r="S406" s="50"/>
    </row>
    <row r="407" spans="1:19" ht="12.75">
      <c r="A407" s="49" t="str">
        <f aca="true" t="shared" si="22" ref="A407:A425">A3</f>
        <v>VERMA MUTA</v>
      </c>
      <c r="B407" s="50">
        <v>2956</v>
      </c>
      <c r="C407" s="50">
        <v>3075</v>
      </c>
      <c r="D407" s="50">
        <v>3044</v>
      </c>
      <c r="E407" s="50"/>
      <c r="F407" s="50">
        <v>3139</v>
      </c>
      <c r="G407" s="50">
        <v>3049</v>
      </c>
      <c r="H407" s="50">
        <v>3054</v>
      </c>
      <c r="I407" s="50">
        <v>3066</v>
      </c>
      <c r="J407" s="50">
        <v>2989</v>
      </c>
      <c r="K407" s="50">
        <v>3134</v>
      </c>
      <c r="L407" s="50">
        <v>3007</v>
      </c>
      <c r="M407" s="50">
        <v>3240</v>
      </c>
      <c r="N407" s="50"/>
      <c r="O407" s="50">
        <v>3109</v>
      </c>
      <c r="P407" s="50">
        <v>3002</v>
      </c>
      <c r="Q407" s="50">
        <v>3125</v>
      </c>
      <c r="R407" s="50">
        <v>3100</v>
      </c>
      <c r="S407" s="50">
        <v>2980</v>
      </c>
    </row>
    <row r="408" spans="1:19" ht="12.75">
      <c r="A408" s="49" t="str">
        <f t="shared" si="22"/>
        <v>KNSS ARMATURE MUTA</v>
      </c>
      <c r="B408" s="50">
        <v>3051</v>
      </c>
      <c r="C408" s="50">
        <v>2978</v>
      </c>
      <c r="D408" s="50">
        <v>3007</v>
      </c>
      <c r="E408" s="50">
        <v>3088</v>
      </c>
      <c r="F408" s="50">
        <v>3046</v>
      </c>
      <c r="G408" s="50"/>
      <c r="H408" s="50">
        <v>2994</v>
      </c>
      <c r="I408" s="50">
        <v>3133</v>
      </c>
      <c r="J408" s="50">
        <v>3041</v>
      </c>
      <c r="K408" s="50">
        <v>2946</v>
      </c>
      <c r="L408" s="50">
        <v>3012</v>
      </c>
      <c r="M408" s="50">
        <v>3096</v>
      </c>
      <c r="N408" s="50">
        <v>3016</v>
      </c>
      <c r="O408" s="50">
        <v>2957</v>
      </c>
      <c r="P408" s="50"/>
      <c r="Q408" s="50">
        <v>3006</v>
      </c>
      <c r="R408" s="50">
        <v>3102</v>
      </c>
      <c r="S408" s="50">
        <v>3123</v>
      </c>
    </row>
    <row r="409" spans="1:19" ht="12.75">
      <c r="A409" s="49" t="str">
        <f t="shared" si="22"/>
        <v>ASI Z VASI</v>
      </c>
      <c r="B409" s="50">
        <v>3085</v>
      </c>
      <c r="C409" s="50"/>
      <c r="D409" s="50">
        <v>2986</v>
      </c>
      <c r="E409" s="50">
        <v>3200</v>
      </c>
      <c r="F409" s="50">
        <v>3074</v>
      </c>
      <c r="G409" s="50">
        <v>3207</v>
      </c>
      <c r="H409" s="50">
        <v>3204</v>
      </c>
      <c r="I409" s="50">
        <v>3097</v>
      </c>
      <c r="J409" s="50">
        <v>3046</v>
      </c>
      <c r="K409" s="50">
        <v>3065</v>
      </c>
      <c r="L409" s="50"/>
      <c r="M409" s="50">
        <v>3170</v>
      </c>
      <c r="N409" s="50">
        <v>3042</v>
      </c>
      <c r="O409" s="50">
        <v>3051</v>
      </c>
      <c r="P409" s="50">
        <v>3100</v>
      </c>
      <c r="Q409" s="50">
        <v>3150</v>
      </c>
      <c r="R409" s="50">
        <v>3065</v>
      </c>
      <c r="S409" s="50">
        <v>2998</v>
      </c>
    </row>
    <row r="410" spans="1:19" ht="12.75">
      <c r="A410" s="49" t="str">
        <f t="shared" si="22"/>
        <v>MDI DRAVA RADLJE</v>
      </c>
      <c r="B410" s="50">
        <v>2886</v>
      </c>
      <c r="C410" s="50">
        <v>2816</v>
      </c>
      <c r="D410" s="50">
        <v>2969</v>
      </c>
      <c r="E410" s="50">
        <v>2974</v>
      </c>
      <c r="F410" s="50">
        <v>2777</v>
      </c>
      <c r="G410" s="50">
        <v>2829</v>
      </c>
      <c r="H410" s="50">
        <v>2773</v>
      </c>
      <c r="I410" s="50"/>
      <c r="J410" s="50">
        <v>2728</v>
      </c>
      <c r="K410" s="50">
        <v>2796</v>
      </c>
      <c r="L410" s="50">
        <v>2951</v>
      </c>
      <c r="M410" s="50">
        <v>2846</v>
      </c>
      <c r="N410" s="50">
        <v>2801</v>
      </c>
      <c r="O410" s="50">
        <v>2859</v>
      </c>
      <c r="P410" s="50">
        <v>2812</v>
      </c>
      <c r="Q410" s="50">
        <v>2940</v>
      </c>
      <c r="R410" s="50"/>
      <c r="S410" s="50">
        <v>2846</v>
      </c>
    </row>
    <row r="411" spans="1:19" ht="12.75">
      <c r="A411" s="49" t="str">
        <f t="shared" si="22"/>
        <v>STRUC KOVAČIJA MUTA</v>
      </c>
      <c r="B411" s="50">
        <v>3198</v>
      </c>
      <c r="C411" s="50">
        <v>3013</v>
      </c>
      <c r="D411" s="50"/>
      <c r="E411" s="50">
        <v>3111</v>
      </c>
      <c r="F411" s="50">
        <v>3127</v>
      </c>
      <c r="G411" s="50">
        <v>3127</v>
      </c>
      <c r="H411" s="50">
        <v>3153</v>
      </c>
      <c r="I411" s="50">
        <v>3036</v>
      </c>
      <c r="J411" s="50">
        <v>3134</v>
      </c>
      <c r="K411" s="50">
        <v>3101</v>
      </c>
      <c r="L411" s="50">
        <v>3174</v>
      </c>
      <c r="M411" s="50"/>
      <c r="N411" s="50">
        <v>3102</v>
      </c>
      <c r="O411" s="50">
        <v>2959</v>
      </c>
      <c r="P411" s="50">
        <v>3144</v>
      </c>
      <c r="Q411" s="50">
        <v>3093</v>
      </c>
      <c r="R411" s="50">
        <v>3033</v>
      </c>
      <c r="S411" s="50">
        <v>3228</v>
      </c>
    </row>
    <row r="412" spans="1:19" ht="12.75">
      <c r="A412" s="49" t="str">
        <f t="shared" si="22"/>
        <v>KEGLBAR B</v>
      </c>
      <c r="B412" s="50">
        <v>2797</v>
      </c>
      <c r="C412" s="50">
        <v>3094</v>
      </c>
      <c r="D412" s="50">
        <v>2918</v>
      </c>
      <c r="E412" s="50">
        <v>2890</v>
      </c>
      <c r="F412" s="50">
        <v>3065</v>
      </c>
      <c r="G412" s="50">
        <v>3088</v>
      </c>
      <c r="H412" s="50"/>
      <c r="I412" s="50">
        <v>2990</v>
      </c>
      <c r="J412" s="50">
        <v>2937</v>
      </c>
      <c r="K412" s="50">
        <v>3015</v>
      </c>
      <c r="L412" s="50">
        <v>2895</v>
      </c>
      <c r="M412" s="50">
        <v>3041</v>
      </c>
      <c r="N412" s="50">
        <v>2939</v>
      </c>
      <c r="O412" s="50">
        <v>3048</v>
      </c>
      <c r="P412" s="50">
        <v>2967</v>
      </c>
      <c r="Q412" s="50"/>
      <c r="R412" s="50">
        <v>2903</v>
      </c>
      <c r="S412" s="50">
        <v>2847</v>
      </c>
    </row>
    <row r="413" spans="1:19" ht="12.75">
      <c r="A413" s="49" t="str">
        <f t="shared" si="22"/>
        <v>KEGLBAR</v>
      </c>
      <c r="B413" s="50"/>
      <c r="C413" s="50">
        <v>3206</v>
      </c>
      <c r="D413" s="50">
        <v>3241</v>
      </c>
      <c r="E413" s="50">
        <v>3196</v>
      </c>
      <c r="F413" s="50">
        <v>3287</v>
      </c>
      <c r="G413" s="50">
        <v>3316</v>
      </c>
      <c r="H413" s="50">
        <v>3291</v>
      </c>
      <c r="I413" s="50">
        <v>3355</v>
      </c>
      <c r="J413" s="50">
        <v>3283</v>
      </c>
      <c r="K413" s="50"/>
      <c r="L413" s="50">
        <v>3401</v>
      </c>
      <c r="M413" s="50">
        <v>3146</v>
      </c>
      <c r="N413" s="50">
        <v>3395</v>
      </c>
      <c r="O413" s="50">
        <v>3224</v>
      </c>
      <c r="P413" s="50">
        <v>3147</v>
      </c>
      <c r="Q413" s="50">
        <v>3290</v>
      </c>
      <c r="R413" s="50">
        <v>3254</v>
      </c>
      <c r="S413" s="50">
        <v>3332</v>
      </c>
    </row>
    <row r="414" spans="1:19" ht="12.75">
      <c r="A414" s="49" t="str">
        <f t="shared" si="22"/>
        <v>OBRTNIKI ELEKTRO JEŠOVNIK</v>
      </c>
      <c r="B414" s="50">
        <v>3258</v>
      </c>
      <c r="C414" s="50">
        <v>3050</v>
      </c>
      <c r="D414" s="50">
        <v>3138</v>
      </c>
      <c r="E414" s="50">
        <v>3153</v>
      </c>
      <c r="F414" s="50"/>
      <c r="G414" s="50">
        <v>3097</v>
      </c>
      <c r="H414" s="50">
        <v>3173</v>
      </c>
      <c r="I414" s="50">
        <v>3005</v>
      </c>
      <c r="J414" s="50">
        <v>3178</v>
      </c>
      <c r="K414" s="50">
        <v>3083</v>
      </c>
      <c r="L414" s="50">
        <v>2976</v>
      </c>
      <c r="M414" s="50">
        <v>3122</v>
      </c>
      <c r="N414" s="50">
        <v>3181</v>
      </c>
      <c r="O414" s="50"/>
      <c r="P414" s="50">
        <v>3161</v>
      </c>
      <c r="Q414" s="50">
        <v>3126</v>
      </c>
      <c r="R414" s="50">
        <v>3230</v>
      </c>
      <c r="S414" s="50">
        <v>3101</v>
      </c>
    </row>
    <row r="415" spans="1:19" ht="12.75">
      <c r="A415" s="49">
        <f t="shared" si="22"/>
        <v>0</v>
      </c>
      <c r="B415" s="50"/>
      <c r="C415" s="50"/>
      <c r="D415" s="50"/>
      <c r="E415" s="50"/>
      <c r="F415" s="50"/>
      <c r="G415" s="50"/>
      <c r="H415" s="50"/>
      <c r="I415" s="50"/>
      <c r="J415" s="50"/>
      <c r="K415" s="50"/>
      <c r="L415" s="50"/>
      <c r="M415" s="50"/>
      <c r="N415" s="50"/>
      <c r="O415" s="50"/>
      <c r="P415" s="50"/>
      <c r="Q415" s="50"/>
      <c r="R415" s="50"/>
      <c r="S415" s="50"/>
    </row>
    <row r="416" spans="1:19" ht="12.75">
      <c r="A416" s="49">
        <f t="shared" si="22"/>
        <v>0</v>
      </c>
      <c r="B416" s="50"/>
      <c r="C416" s="50"/>
      <c r="D416" s="50"/>
      <c r="E416" s="50"/>
      <c r="F416" s="50"/>
      <c r="G416" s="50"/>
      <c r="H416" s="50"/>
      <c r="I416" s="50"/>
      <c r="J416" s="50"/>
      <c r="K416" s="50"/>
      <c r="L416" s="50"/>
      <c r="M416" s="50"/>
      <c r="N416" s="50"/>
      <c r="O416" s="50"/>
      <c r="P416" s="50"/>
      <c r="Q416" s="50"/>
      <c r="R416" s="50"/>
      <c r="S416" s="50"/>
    </row>
    <row r="417" spans="1:19" ht="12.75">
      <c r="A417" s="49">
        <f t="shared" si="22"/>
        <v>0</v>
      </c>
      <c r="B417" s="50"/>
      <c r="C417" s="50"/>
      <c r="D417" s="50"/>
      <c r="E417" s="50"/>
      <c r="F417" s="50"/>
      <c r="G417" s="50"/>
      <c r="H417" s="50"/>
      <c r="I417" s="50"/>
      <c r="J417" s="50"/>
      <c r="K417" s="50"/>
      <c r="L417" s="50"/>
      <c r="M417" s="50"/>
      <c r="N417" s="50"/>
      <c r="O417" s="50"/>
      <c r="P417" s="50"/>
      <c r="Q417" s="50"/>
      <c r="R417" s="50"/>
      <c r="S417" s="50"/>
    </row>
    <row r="418" spans="1:19" ht="12.75">
      <c r="A418" s="49">
        <f t="shared" si="22"/>
        <v>0</v>
      </c>
      <c r="B418" s="50"/>
      <c r="C418" s="50"/>
      <c r="D418" s="50"/>
      <c r="E418" s="50"/>
      <c r="F418" s="50"/>
      <c r="G418" s="50"/>
      <c r="H418" s="50"/>
      <c r="I418" s="50"/>
      <c r="J418" s="50"/>
      <c r="K418" s="50"/>
      <c r="L418" s="50"/>
      <c r="M418" s="50"/>
      <c r="N418" s="50"/>
      <c r="O418" s="50"/>
      <c r="P418" s="50"/>
      <c r="Q418" s="50"/>
      <c r="R418" s="50"/>
      <c r="S418" s="50"/>
    </row>
    <row r="419" spans="1:19" ht="12.75">
      <c r="A419" s="49">
        <f t="shared" si="22"/>
        <v>0</v>
      </c>
      <c r="B419" s="50"/>
      <c r="C419" s="50"/>
      <c r="D419" s="50"/>
      <c r="E419" s="50"/>
      <c r="F419" s="50"/>
      <c r="G419" s="50"/>
      <c r="H419" s="50"/>
      <c r="I419" s="50"/>
      <c r="J419" s="50"/>
      <c r="K419" s="50"/>
      <c r="L419" s="50"/>
      <c r="M419" s="50"/>
      <c r="N419" s="50"/>
      <c r="O419" s="50"/>
      <c r="P419" s="50"/>
      <c r="Q419" s="50"/>
      <c r="R419" s="50"/>
      <c r="S419" s="50"/>
    </row>
    <row r="420" spans="1:19" ht="12.75">
      <c r="A420" s="49">
        <f t="shared" si="22"/>
        <v>0</v>
      </c>
      <c r="B420" s="50"/>
      <c r="C420" s="50"/>
      <c r="D420" s="50"/>
      <c r="E420" s="50"/>
      <c r="F420" s="50"/>
      <c r="G420" s="50"/>
      <c r="H420" s="50"/>
      <c r="I420" s="50"/>
      <c r="J420" s="50"/>
      <c r="K420" s="50"/>
      <c r="L420" s="50"/>
      <c r="M420" s="50"/>
      <c r="N420" s="50"/>
      <c r="O420" s="50"/>
      <c r="P420" s="50"/>
      <c r="Q420" s="50"/>
      <c r="R420" s="50"/>
      <c r="S420" s="50"/>
    </row>
    <row r="421" spans="1:19" ht="12.75">
      <c r="A421" s="49">
        <f t="shared" si="22"/>
        <v>0</v>
      </c>
      <c r="B421" s="50"/>
      <c r="C421" s="50"/>
      <c r="D421" s="50"/>
      <c r="E421" s="50"/>
      <c r="F421" s="50"/>
      <c r="G421" s="50"/>
      <c r="H421" s="50"/>
      <c r="I421" s="50"/>
      <c r="J421" s="50"/>
      <c r="K421" s="50"/>
      <c r="L421" s="50"/>
      <c r="M421" s="50"/>
      <c r="N421" s="50"/>
      <c r="O421" s="50"/>
      <c r="P421" s="50"/>
      <c r="Q421" s="50"/>
      <c r="R421" s="50"/>
      <c r="S421" s="50"/>
    </row>
    <row r="422" spans="1:19" ht="12.75">
      <c r="A422" s="49">
        <f t="shared" si="22"/>
        <v>0</v>
      </c>
      <c r="B422" s="50"/>
      <c r="C422" s="50"/>
      <c r="D422" s="50"/>
      <c r="E422" s="50"/>
      <c r="F422" s="50"/>
      <c r="G422" s="50"/>
      <c r="H422" s="50"/>
      <c r="I422" s="50"/>
      <c r="J422" s="50"/>
      <c r="K422" s="50"/>
      <c r="L422" s="50"/>
      <c r="M422" s="50"/>
      <c r="N422" s="50"/>
      <c r="O422" s="50"/>
      <c r="P422" s="50"/>
      <c r="Q422" s="50"/>
      <c r="R422" s="50"/>
      <c r="S422" s="50"/>
    </row>
    <row r="423" spans="1:19" ht="12.75">
      <c r="A423" s="49">
        <f t="shared" si="22"/>
        <v>0</v>
      </c>
      <c r="B423" s="50"/>
      <c r="C423" s="50"/>
      <c r="D423" s="50"/>
      <c r="E423" s="50"/>
      <c r="F423" s="50"/>
      <c r="G423" s="50"/>
      <c r="H423" s="50"/>
      <c r="I423" s="50"/>
      <c r="J423" s="50"/>
      <c r="K423" s="50"/>
      <c r="L423" s="50"/>
      <c r="M423" s="50"/>
      <c r="N423" s="50"/>
      <c r="O423" s="50"/>
      <c r="P423" s="50"/>
      <c r="Q423" s="50"/>
      <c r="R423" s="50"/>
      <c r="S423" s="50"/>
    </row>
    <row r="424" spans="1:19" ht="12.75">
      <c r="A424" s="49">
        <f t="shared" si="22"/>
        <v>0</v>
      </c>
      <c r="B424" s="50"/>
      <c r="C424" s="50"/>
      <c r="D424" s="50"/>
      <c r="E424" s="50"/>
      <c r="F424" s="50"/>
      <c r="G424" s="50"/>
      <c r="H424" s="50"/>
      <c r="I424" s="50"/>
      <c r="J424" s="50"/>
      <c r="K424" s="50"/>
      <c r="L424" s="50"/>
      <c r="M424" s="50"/>
      <c r="N424" s="50"/>
      <c r="O424" s="50"/>
      <c r="P424" s="50"/>
      <c r="Q424" s="50"/>
      <c r="R424" s="50"/>
      <c r="S424" s="50"/>
    </row>
    <row r="425" spans="1:19" ht="12.75">
      <c r="A425" s="49">
        <f t="shared" si="22"/>
        <v>0</v>
      </c>
      <c r="B425" s="50"/>
      <c r="C425" s="50"/>
      <c r="D425" s="50"/>
      <c r="E425" s="50"/>
      <c r="F425" s="50"/>
      <c r="G425" s="50"/>
      <c r="H425" s="50"/>
      <c r="I425" s="50"/>
      <c r="J425" s="50"/>
      <c r="K425" s="50"/>
      <c r="L425" s="50"/>
      <c r="M425" s="50"/>
      <c r="N425" s="50"/>
      <c r="O425" s="50"/>
      <c r="P425" s="50"/>
      <c r="Q425" s="50"/>
      <c r="R425" s="50"/>
      <c r="S425" s="50"/>
    </row>
    <row r="430" spans="1:2" ht="20.25">
      <c r="A430" s="59" t="s">
        <v>76</v>
      </c>
      <c r="B430" s="58"/>
    </row>
    <row r="433" spans="1:19" ht="12.75">
      <c r="A433" s="49"/>
      <c r="B433" s="49" t="s">
        <v>41</v>
      </c>
      <c r="C433" s="49" t="s">
        <v>42</v>
      </c>
      <c r="D433" s="49" t="s">
        <v>43</v>
      </c>
      <c r="E433" s="49" t="s">
        <v>44</v>
      </c>
      <c r="F433" s="49" t="s">
        <v>45</v>
      </c>
      <c r="G433" s="49" t="s">
        <v>46</v>
      </c>
      <c r="H433" s="49" t="s">
        <v>60</v>
      </c>
      <c r="I433" s="49" t="s">
        <v>61</v>
      </c>
      <c r="J433" s="49" t="s">
        <v>62</v>
      </c>
      <c r="K433" s="49" t="s">
        <v>63</v>
      </c>
      <c r="L433" s="49" t="s">
        <v>64</v>
      </c>
      <c r="M433" s="49" t="s">
        <v>65</v>
      </c>
      <c r="N433" s="49" t="s">
        <v>66</v>
      </c>
      <c r="O433" s="49" t="s">
        <v>172</v>
      </c>
      <c r="P433" s="49" t="s">
        <v>173</v>
      </c>
      <c r="Q433" s="49" t="s">
        <v>174</v>
      </c>
      <c r="R433" s="49" t="s">
        <v>175</v>
      </c>
      <c r="S433" s="49" t="s">
        <v>176</v>
      </c>
    </row>
    <row r="434" spans="1:20" ht="12.75">
      <c r="A434" s="49" t="str">
        <f>A2</f>
        <v>REMOPLAST</v>
      </c>
      <c r="B434" s="50">
        <v>5</v>
      </c>
      <c r="C434" s="50">
        <v>3</v>
      </c>
      <c r="D434" s="50">
        <v>6</v>
      </c>
      <c r="E434" s="50">
        <v>7</v>
      </c>
      <c r="F434" s="50">
        <v>0</v>
      </c>
      <c r="G434" s="50">
        <v>5</v>
      </c>
      <c r="H434" s="50">
        <v>2</v>
      </c>
      <c r="I434" s="50">
        <v>5</v>
      </c>
      <c r="J434" s="50"/>
      <c r="K434" s="50">
        <v>8</v>
      </c>
      <c r="L434" s="50">
        <v>4</v>
      </c>
      <c r="M434" s="50">
        <v>5</v>
      </c>
      <c r="N434" s="50">
        <v>8</v>
      </c>
      <c r="O434" s="50">
        <v>1</v>
      </c>
      <c r="P434" s="50">
        <v>3</v>
      </c>
      <c r="Q434" s="50">
        <v>2</v>
      </c>
      <c r="R434" s="50">
        <v>7</v>
      </c>
      <c r="S434" s="50"/>
      <c r="T434">
        <f>SUM(B434:S434)</f>
        <v>71</v>
      </c>
    </row>
    <row r="435" spans="1:20" ht="12.75">
      <c r="A435" s="49" t="str">
        <f aca="true" t="shared" si="23" ref="A435:A453">A3</f>
        <v>VERMA MUTA</v>
      </c>
      <c r="B435" s="50">
        <v>6</v>
      </c>
      <c r="C435" s="50">
        <v>4</v>
      </c>
      <c r="D435" s="50">
        <v>6</v>
      </c>
      <c r="E435" s="50"/>
      <c r="F435" s="50">
        <v>5</v>
      </c>
      <c r="G435" s="50">
        <v>6</v>
      </c>
      <c r="H435" s="50">
        <v>1</v>
      </c>
      <c r="I435" s="50">
        <v>5</v>
      </c>
      <c r="J435" s="50">
        <v>1</v>
      </c>
      <c r="K435" s="50">
        <v>5</v>
      </c>
      <c r="L435" s="50">
        <v>4</v>
      </c>
      <c r="M435" s="50">
        <v>5</v>
      </c>
      <c r="N435" s="50"/>
      <c r="O435" s="50">
        <v>7</v>
      </c>
      <c r="P435" s="50">
        <v>7</v>
      </c>
      <c r="Q435" s="50">
        <v>1</v>
      </c>
      <c r="R435" s="50">
        <v>6</v>
      </c>
      <c r="S435" s="50">
        <v>2</v>
      </c>
      <c r="T435">
        <f aca="true" t="shared" si="24" ref="T435:T453">SUM(B435:S435)</f>
        <v>71</v>
      </c>
    </row>
    <row r="436" spans="1:20" ht="12.75">
      <c r="A436" s="49" t="str">
        <f t="shared" si="23"/>
        <v>KNSS ARMATURE MUTA</v>
      </c>
      <c r="B436" s="50">
        <v>2</v>
      </c>
      <c r="C436" s="50">
        <v>1</v>
      </c>
      <c r="D436" s="50">
        <v>2</v>
      </c>
      <c r="E436" s="50">
        <v>2</v>
      </c>
      <c r="F436" s="50">
        <v>3</v>
      </c>
      <c r="G436" s="50"/>
      <c r="H436" s="50">
        <v>7</v>
      </c>
      <c r="I436" s="50">
        <v>1</v>
      </c>
      <c r="J436" s="50">
        <v>2</v>
      </c>
      <c r="K436" s="50">
        <v>2</v>
      </c>
      <c r="L436" s="50">
        <v>7</v>
      </c>
      <c r="M436" s="50">
        <v>3</v>
      </c>
      <c r="N436" s="50">
        <v>3</v>
      </c>
      <c r="O436" s="50">
        <v>1</v>
      </c>
      <c r="P436" s="50"/>
      <c r="Q436" s="50">
        <v>5</v>
      </c>
      <c r="R436" s="50">
        <v>0</v>
      </c>
      <c r="S436" s="50">
        <v>2</v>
      </c>
      <c r="T436">
        <f t="shared" si="24"/>
        <v>43</v>
      </c>
    </row>
    <row r="437" spans="1:20" ht="12.75">
      <c r="A437" s="49" t="str">
        <f t="shared" si="23"/>
        <v>ASI Z VASI</v>
      </c>
      <c r="B437" s="50">
        <v>3</v>
      </c>
      <c r="C437" s="50"/>
      <c r="D437" s="50">
        <v>2</v>
      </c>
      <c r="E437" s="50">
        <v>6</v>
      </c>
      <c r="F437" s="50">
        <v>8</v>
      </c>
      <c r="G437" s="50">
        <v>1</v>
      </c>
      <c r="H437" s="50">
        <v>6</v>
      </c>
      <c r="I437" s="50">
        <v>5</v>
      </c>
      <c r="J437" s="50">
        <v>7</v>
      </c>
      <c r="K437" s="50">
        <v>0</v>
      </c>
      <c r="L437" s="50"/>
      <c r="M437" s="50">
        <v>3</v>
      </c>
      <c r="N437" s="50">
        <v>5</v>
      </c>
      <c r="O437" s="50">
        <v>8</v>
      </c>
      <c r="P437" s="50">
        <v>2</v>
      </c>
      <c r="Q437" s="50">
        <v>7</v>
      </c>
      <c r="R437" s="50">
        <v>1</v>
      </c>
      <c r="S437" s="50">
        <v>5</v>
      </c>
      <c r="T437">
        <f t="shared" si="24"/>
        <v>69</v>
      </c>
    </row>
    <row r="438" spans="1:20" ht="12.75">
      <c r="A438" s="49" t="str">
        <f t="shared" si="23"/>
        <v>MDI DRAVA RADLJE</v>
      </c>
      <c r="B438" s="50">
        <v>1</v>
      </c>
      <c r="C438" s="50">
        <v>1</v>
      </c>
      <c r="D438" s="50">
        <v>5</v>
      </c>
      <c r="E438" s="50">
        <v>1</v>
      </c>
      <c r="F438" s="50">
        <v>0</v>
      </c>
      <c r="G438" s="50">
        <v>2</v>
      </c>
      <c r="H438" s="50">
        <v>1</v>
      </c>
      <c r="I438" s="50"/>
      <c r="J438" s="50">
        <v>1</v>
      </c>
      <c r="K438" s="50">
        <v>1</v>
      </c>
      <c r="L438" s="50">
        <v>1</v>
      </c>
      <c r="M438" s="50">
        <v>2</v>
      </c>
      <c r="N438" s="50">
        <v>0</v>
      </c>
      <c r="O438" s="50">
        <v>0</v>
      </c>
      <c r="P438" s="50">
        <v>1</v>
      </c>
      <c r="Q438" s="50">
        <v>3</v>
      </c>
      <c r="R438" s="50"/>
      <c r="S438" s="50">
        <v>0</v>
      </c>
      <c r="T438">
        <f t="shared" si="24"/>
        <v>20</v>
      </c>
    </row>
    <row r="439" spans="1:20" ht="12.75">
      <c r="A439" s="49" t="str">
        <f t="shared" si="23"/>
        <v>STRUC KOVAČIJA MUTA</v>
      </c>
      <c r="B439" s="50">
        <v>7</v>
      </c>
      <c r="C439" s="50">
        <v>1</v>
      </c>
      <c r="D439" s="50"/>
      <c r="E439" s="50">
        <v>2</v>
      </c>
      <c r="F439" s="50">
        <v>6</v>
      </c>
      <c r="G439" s="50">
        <v>3</v>
      </c>
      <c r="H439" s="50">
        <v>2</v>
      </c>
      <c r="I439" s="50">
        <v>3</v>
      </c>
      <c r="J439" s="50">
        <v>6</v>
      </c>
      <c r="K439" s="50">
        <v>7</v>
      </c>
      <c r="L439" s="50">
        <v>1</v>
      </c>
      <c r="M439" s="50"/>
      <c r="N439" s="50">
        <v>2</v>
      </c>
      <c r="O439" s="50">
        <v>2</v>
      </c>
      <c r="P439" s="50">
        <v>5</v>
      </c>
      <c r="Q439" s="50">
        <v>1</v>
      </c>
      <c r="R439" s="50">
        <v>2</v>
      </c>
      <c r="S439" s="50">
        <v>6</v>
      </c>
      <c r="T439">
        <f t="shared" si="24"/>
        <v>56</v>
      </c>
    </row>
    <row r="440" spans="1:20" ht="12.75">
      <c r="A440" s="49" t="str">
        <f t="shared" si="23"/>
        <v>KEGLBAR B</v>
      </c>
      <c r="B440" s="50">
        <v>2</v>
      </c>
      <c r="C440" s="50">
        <v>6</v>
      </c>
      <c r="D440" s="50">
        <v>3</v>
      </c>
      <c r="E440" s="50">
        <v>1</v>
      </c>
      <c r="F440" s="50">
        <v>2</v>
      </c>
      <c r="G440" s="50">
        <v>4</v>
      </c>
      <c r="H440" s="50"/>
      <c r="I440" s="50">
        <v>3</v>
      </c>
      <c r="J440" s="50">
        <v>1</v>
      </c>
      <c r="K440" s="50">
        <v>3</v>
      </c>
      <c r="L440" s="50">
        <v>1</v>
      </c>
      <c r="M440" s="50">
        <v>6</v>
      </c>
      <c r="N440" s="50">
        <v>0</v>
      </c>
      <c r="O440" s="50">
        <v>6</v>
      </c>
      <c r="P440" s="50">
        <v>3</v>
      </c>
      <c r="Q440" s="50"/>
      <c r="R440" s="50">
        <v>1</v>
      </c>
      <c r="S440" s="50">
        <v>3</v>
      </c>
      <c r="T440">
        <f t="shared" si="24"/>
        <v>45</v>
      </c>
    </row>
    <row r="441" spans="1:20" ht="12.75">
      <c r="A441" s="49" t="str">
        <f t="shared" si="23"/>
        <v>KEGLBAR</v>
      </c>
      <c r="B441" s="50"/>
      <c r="C441" s="50">
        <v>7</v>
      </c>
      <c r="D441" s="50">
        <v>7</v>
      </c>
      <c r="E441" s="50">
        <v>7</v>
      </c>
      <c r="F441" s="50">
        <v>8</v>
      </c>
      <c r="G441" s="50">
        <v>7</v>
      </c>
      <c r="H441" s="50">
        <v>7</v>
      </c>
      <c r="I441" s="50">
        <v>7</v>
      </c>
      <c r="J441" s="50">
        <v>7</v>
      </c>
      <c r="K441" s="50"/>
      <c r="L441" s="50">
        <v>7</v>
      </c>
      <c r="M441" s="50">
        <v>5</v>
      </c>
      <c r="N441" s="50">
        <v>8</v>
      </c>
      <c r="O441" s="50">
        <v>7</v>
      </c>
      <c r="P441" s="50">
        <v>6</v>
      </c>
      <c r="Q441" s="50">
        <v>7</v>
      </c>
      <c r="R441" s="50">
        <v>8</v>
      </c>
      <c r="S441" s="50">
        <v>8</v>
      </c>
      <c r="T441">
        <f t="shared" si="24"/>
        <v>113</v>
      </c>
    </row>
    <row r="442" spans="1:20" ht="12.75">
      <c r="A442" s="49" t="str">
        <f t="shared" si="23"/>
        <v>OBRTNIKI ELEKTRO JEŠOVNIK</v>
      </c>
      <c r="B442" s="50">
        <v>6</v>
      </c>
      <c r="C442" s="50">
        <v>7</v>
      </c>
      <c r="D442" s="50">
        <v>1</v>
      </c>
      <c r="E442" s="50">
        <v>6</v>
      </c>
      <c r="F442" s="50"/>
      <c r="G442" s="50">
        <v>4</v>
      </c>
      <c r="H442" s="50">
        <v>6</v>
      </c>
      <c r="I442" s="50">
        <v>3</v>
      </c>
      <c r="J442" s="50">
        <v>7</v>
      </c>
      <c r="K442" s="50">
        <v>6</v>
      </c>
      <c r="L442" s="50">
        <v>7</v>
      </c>
      <c r="M442" s="50">
        <v>3</v>
      </c>
      <c r="N442" s="50">
        <v>6</v>
      </c>
      <c r="O442" s="50"/>
      <c r="P442" s="50">
        <v>5</v>
      </c>
      <c r="Q442" s="50">
        <v>6</v>
      </c>
      <c r="R442" s="50">
        <v>7</v>
      </c>
      <c r="S442" s="50">
        <v>6</v>
      </c>
      <c r="T442">
        <f t="shared" si="24"/>
        <v>86</v>
      </c>
    </row>
    <row r="443" spans="1:20" ht="12.75">
      <c r="A443" s="49">
        <f t="shared" si="23"/>
        <v>0</v>
      </c>
      <c r="B443" s="50"/>
      <c r="C443" s="50"/>
      <c r="D443" s="50"/>
      <c r="E443" s="50"/>
      <c r="F443" s="50"/>
      <c r="G443" s="50"/>
      <c r="H443" s="50"/>
      <c r="I443" s="50"/>
      <c r="J443" s="50"/>
      <c r="K443" s="50"/>
      <c r="L443" s="50"/>
      <c r="M443" s="50"/>
      <c r="N443" s="50"/>
      <c r="O443" s="50"/>
      <c r="P443" s="50"/>
      <c r="Q443" s="50"/>
      <c r="R443" s="50"/>
      <c r="S443" s="50"/>
      <c r="T443">
        <f t="shared" si="24"/>
        <v>0</v>
      </c>
    </row>
    <row r="444" spans="1:20" ht="12.75">
      <c r="A444" s="49">
        <f t="shared" si="23"/>
        <v>0</v>
      </c>
      <c r="B444" s="50"/>
      <c r="C444" s="50"/>
      <c r="D444" s="50"/>
      <c r="E444" s="50"/>
      <c r="F444" s="50"/>
      <c r="G444" s="50"/>
      <c r="H444" s="50"/>
      <c r="I444" s="50"/>
      <c r="J444" s="50"/>
      <c r="K444" s="50"/>
      <c r="L444" s="50"/>
      <c r="M444" s="50"/>
      <c r="N444" s="50"/>
      <c r="O444" s="50"/>
      <c r="P444" s="50"/>
      <c r="Q444" s="50"/>
      <c r="R444" s="50"/>
      <c r="S444" s="50"/>
      <c r="T444">
        <f t="shared" si="24"/>
        <v>0</v>
      </c>
    </row>
    <row r="445" spans="1:20" ht="12.75">
      <c r="A445" s="49">
        <f t="shared" si="23"/>
        <v>0</v>
      </c>
      <c r="B445" s="50"/>
      <c r="C445" s="50"/>
      <c r="D445" s="50"/>
      <c r="E445" s="50"/>
      <c r="F445" s="50"/>
      <c r="G445" s="50"/>
      <c r="H445" s="50"/>
      <c r="I445" s="50"/>
      <c r="J445" s="50"/>
      <c r="K445" s="50"/>
      <c r="L445" s="50"/>
      <c r="M445" s="50"/>
      <c r="N445" s="50"/>
      <c r="O445" s="50"/>
      <c r="P445" s="50"/>
      <c r="Q445" s="50"/>
      <c r="R445" s="50"/>
      <c r="S445" s="50"/>
      <c r="T445">
        <f t="shared" si="24"/>
        <v>0</v>
      </c>
    </row>
    <row r="446" spans="1:20" ht="12.75">
      <c r="A446" s="49">
        <f t="shared" si="23"/>
        <v>0</v>
      </c>
      <c r="B446" s="50"/>
      <c r="C446" s="50"/>
      <c r="D446" s="50"/>
      <c r="E446" s="50"/>
      <c r="F446" s="50"/>
      <c r="G446" s="50"/>
      <c r="H446" s="50"/>
      <c r="I446" s="50"/>
      <c r="J446" s="50"/>
      <c r="K446" s="50"/>
      <c r="L446" s="50"/>
      <c r="M446" s="50"/>
      <c r="N446" s="50"/>
      <c r="O446" s="50"/>
      <c r="P446" s="50"/>
      <c r="Q446" s="50"/>
      <c r="R446" s="50"/>
      <c r="S446" s="50"/>
      <c r="T446">
        <f t="shared" si="24"/>
        <v>0</v>
      </c>
    </row>
    <row r="447" spans="1:20" ht="12.75">
      <c r="A447" s="49">
        <f t="shared" si="23"/>
        <v>0</v>
      </c>
      <c r="B447" s="50"/>
      <c r="C447" s="50"/>
      <c r="D447" s="50"/>
      <c r="E447" s="50"/>
      <c r="F447" s="50"/>
      <c r="G447" s="50"/>
      <c r="H447" s="50"/>
      <c r="I447" s="50"/>
      <c r="J447" s="50"/>
      <c r="K447" s="50"/>
      <c r="L447" s="50"/>
      <c r="M447" s="50"/>
      <c r="N447" s="50"/>
      <c r="O447" s="50"/>
      <c r="P447" s="50"/>
      <c r="Q447" s="50"/>
      <c r="R447" s="50"/>
      <c r="S447" s="50"/>
      <c r="T447">
        <f t="shared" si="24"/>
        <v>0</v>
      </c>
    </row>
    <row r="448" spans="1:20" ht="12.75">
      <c r="A448" s="49">
        <f t="shared" si="23"/>
        <v>0</v>
      </c>
      <c r="B448" s="50"/>
      <c r="C448" s="50"/>
      <c r="D448" s="50"/>
      <c r="E448" s="50"/>
      <c r="F448" s="50"/>
      <c r="G448" s="50"/>
      <c r="H448" s="50"/>
      <c r="I448" s="50"/>
      <c r="J448" s="50"/>
      <c r="K448" s="50"/>
      <c r="L448" s="50"/>
      <c r="M448" s="50"/>
      <c r="N448" s="50"/>
      <c r="O448" s="50"/>
      <c r="P448" s="50"/>
      <c r="Q448" s="50"/>
      <c r="R448" s="50"/>
      <c r="S448" s="50"/>
      <c r="T448">
        <f t="shared" si="24"/>
        <v>0</v>
      </c>
    </row>
    <row r="449" spans="1:20" ht="12.75">
      <c r="A449" s="49">
        <f t="shared" si="23"/>
        <v>0</v>
      </c>
      <c r="B449" s="50"/>
      <c r="C449" s="50"/>
      <c r="D449" s="50"/>
      <c r="E449" s="50"/>
      <c r="F449" s="50"/>
      <c r="G449" s="50"/>
      <c r="H449" s="50"/>
      <c r="I449" s="50"/>
      <c r="J449" s="50"/>
      <c r="K449" s="50"/>
      <c r="L449" s="50"/>
      <c r="M449" s="50"/>
      <c r="N449" s="50"/>
      <c r="O449" s="50"/>
      <c r="P449" s="50"/>
      <c r="Q449" s="50"/>
      <c r="R449" s="50"/>
      <c r="S449" s="50"/>
      <c r="T449">
        <f t="shared" si="24"/>
        <v>0</v>
      </c>
    </row>
    <row r="450" spans="1:20" ht="12.75">
      <c r="A450" s="49">
        <f t="shared" si="23"/>
        <v>0</v>
      </c>
      <c r="B450" s="50"/>
      <c r="C450" s="50"/>
      <c r="D450" s="50"/>
      <c r="E450" s="50"/>
      <c r="F450" s="50"/>
      <c r="G450" s="50"/>
      <c r="H450" s="50"/>
      <c r="I450" s="50"/>
      <c r="J450" s="50"/>
      <c r="K450" s="50"/>
      <c r="L450" s="50"/>
      <c r="M450" s="50"/>
      <c r="N450" s="50"/>
      <c r="O450" s="50"/>
      <c r="P450" s="50"/>
      <c r="Q450" s="50"/>
      <c r="R450" s="50"/>
      <c r="S450" s="50"/>
      <c r="T450">
        <f t="shared" si="24"/>
        <v>0</v>
      </c>
    </row>
    <row r="451" spans="1:20" ht="12.75">
      <c r="A451" s="49">
        <f t="shared" si="23"/>
        <v>0</v>
      </c>
      <c r="B451" s="50"/>
      <c r="C451" s="50"/>
      <c r="D451" s="50"/>
      <c r="E451" s="50"/>
      <c r="F451" s="50"/>
      <c r="G451" s="50"/>
      <c r="H451" s="50"/>
      <c r="I451" s="50"/>
      <c r="J451" s="50"/>
      <c r="K451" s="50"/>
      <c r="L451" s="50"/>
      <c r="M451" s="50"/>
      <c r="N451" s="50"/>
      <c r="O451" s="50"/>
      <c r="P451" s="50"/>
      <c r="Q451" s="50"/>
      <c r="R451" s="50"/>
      <c r="S451" s="50"/>
      <c r="T451">
        <f t="shared" si="24"/>
        <v>0</v>
      </c>
    </row>
    <row r="452" spans="1:20" ht="12.75">
      <c r="A452" s="49">
        <f t="shared" si="23"/>
        <v>0</v>
      </c>
      <c r="B452" s="50"/>
      <c r="C452" s="50"/>
      <c r="D452" s="50"/>
      <c r="E452" s="50"/>
      <c r="F452" s="50"/>
      <c r="G452" s="50"/>
      <c r="H452" s="50"/>
      <c r="I452" s="50"/>
      <c r="J452" s="50"/>
      <c r="K452" s="50"/>
      <c r="L452" s="50"/>
      <c r="M452" s="50"/>
      <c r="N452" s="50"/>
      <c r="O452" s="50"/>
      <c r="P452" s="50"/>
      <c r="Q452" s="50"/>
      <c r="R452" s="50"/>
      <c r="S452" s="50"/>
      <c r="T452">
        <f t="shared" si="24"/>
        <v>0</v>
      </c>
    </row>
    <row r="453" spans="1:20" ht="12.75">
      <c r="A453" s="49">
        <f t="shared" si="23"/>
        <v>0</v>
      </c>
      <c r="B453" s="50"/>
      <c r="C453" s="50"/>
      <c r="D453" s="50"/>
      <c r="E453" s="50"/>
      <c r="F453" s="50"/>
      <c r="G453" s="50"/>
      <c r="H453" s="50"/>
      <c r="I453" s="50"/>
      <c r="J453" s="50"/>
      <c r="K453" s="50"/>
      <c r="L453" s="50"/>
      <c r="M453" s="50"/>
      <c r="N453" s="50"/>
      <c r="O453" s="50"/>
      <c r="P453" s="50"/>
      <c r="Q453" s="50"/>
      <c r="R453" s="50"/>
      <c r="S453" s="50"/>
      <c r="T453">
        <f t="shared" si="24"/>
        <v>0</v>
      </c>
    </row>
  </sheetData>
  <sheetProtection/>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 Valente</dc:creator>
  <cp:keywords/>
  <dc:description/>
  <cp:lastModifiedBy>Športna Zveza Radlje</cp:lastModifiedBy>
  <cp:lastPrinted>2017-04-12T07:26:08Z</cp:lastPrinted>
  <dcterms:created xsi:type="dcterms:W3CDTF">2008-10-15T14:45:37Z</dcterms:created>
  <dcterms:modified xsi:type="dcterms:W3CDTF">2017-04-12T07:26:29Z</dcterms:modified>
  <cp:category/>
  <cp:version/>
  <cp:contentType/>
  <cp:contentStatus/>
</cp:coreProperties>
</file>