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2"/>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<sst xmlns="http://schemas.openxmlformats.org/spreadsheetml/2006/main" count="346" uniqueCount="172">
  <si>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</si>
  <si>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</si>
  <si>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</si>
  <si>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</si>
  <si>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</si>
  <si>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</si>
  <si>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</si>
  <si>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</si>
  <si>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</si>
  <si>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</si>
  <si>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</si>
  <si>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</si>
  <si>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</si>
  <si>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</si>
  <si>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</si>
  <si>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</si>
  <si>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</si>
  <si>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</si>
  <si>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</si>
  <si>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</si>
  <si>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</si>
  <si>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</si>
  <si>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</si>
  <si>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</si>
  <si>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</si>
  <si>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</si>
  <si>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</si>
  <si>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</si>
  <si>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</si>
  <si>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</si>
  <si>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</si>
  <si>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</si>
  <si>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</si>
  <si>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</si>
  <si>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</si>
  <si>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</si>
  <si>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</si>
  <si>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</si>
  <si>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</si>
  <si>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</si>
  <si>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</si>
  <si>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</si>
  <si>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</si>
  <si>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</si>
  <si>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</si>
  <si>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</si>
  <si>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</si>
  <si>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</si>
  <si>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</si>
  <si>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</si>
  <si>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</si>
  <si>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</si>
  <si>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</si>
  <si>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</si>
  <si>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</si>
  <si>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</si>
  <si>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</si>
  <si>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</si>
  <si>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</si>
  <si>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</si>
  <si>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</si>
  <si>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</si>
  <si>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</si>
  <si>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</si>
  <si>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</si>
  <si>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</si>
  <si>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</si>
  <si>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</si>
  <si>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</si>
  <si>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</si>
  <si>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</si>
  <si>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</si>
  <si>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</si>
  <si>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</si>
  <si>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</si>
  <si>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</si>
  <si>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</si>
  <si>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</si>
  <si>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</si>
  <si>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</si>
  <si>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TRATNIK BOJAN</t>
  </si>
  <si>
    <t>SEVER IGOR</t>
  </si>
  <si>
    <t>FREIDL JOŽE</t>
  </si>
  <si>
    <t>BOŽIČ SREČKO</t>
  </si>
  <si>
    <t>SKRALOVNIK BOŠTJAN</t>
  </si>
  <si>
    <t>JEŠOVNIK PETER</t>
  </si>
  <si>
    <t>PEKLAR MARJAN</t>
  </si>
  <si>
    <t>KLEMEN BRANKO</t>
  </si>
  <si>
    <t>ŠAUPERL VLADO</t>
  </si>
  <si>
    <t>ŠOL MARJAN</t>
  </si>
  <si>
    <t>GROS ROBI</t>
  </si>
  <si>
    <t>VAJS IGOR</t>
  </si>
  <si>
    <t>JEŠOVNIK MARKO</t>
  </si>
  <si>
    <t>DOBNIK ZORAN</t>
  </si>
  <si>
    <t>FLAJŠAR FRANC</t>
  </si>
  <si>
    <t>TROJAK BORIS</t>
  </si>
  <si>
    <t>TERTINEK KARLI</t>
  </si>
  <si>
    <t>KRIVOGRAD VLADO</t>
  </si>
  <si>
    <t>BEZGOVŠEK ROBI</t>
  </si>
  <si>
    <t>VERDINEK MIRAN</t>
  </si>
  <si>
    <t>SENICA MILAN</t>
  </si>
  <si>
    <t>PERUŠ ERNEST</t>
  </si>
  <si>
    <t>KEFER JOŽE</t>
  </si>
  <si>
    <t>VERČKO DENIS</t>
  </si>
  <si>
    <t>PASTERK DOMEN</t>
  </si>
  <si>
    <t>Bajta</t>
  </si>
  <si>
    <t>VAJS NADA</t>
  </si>
  <si>
    <t>TRŠAR MIRAN</t>
  </si>
  <si>
    <t>VERMA MUTA</t>
  </si>
  <si>
    <t>MDI DRAVA RADLJE</t>
  </si>
  <si>
    <t>SLODEJ JAKOB</t>
  </si>
  <si>
    <t>HAFNER DANILO</t>
  </si>
  <si>
    <t>ROZMAN STANE</t>
  </si>
  <si>
    <t>VASILJEVIČ JOŽA</t>
  </si>
  <si>
    <t>CVAR ANEJ</t>
  </si>
  <si>
    <t>PASTERK ČRT</t>
  </si>
  <si>
    <t>GROS TONE</t>
  </si>
  <si>
    <t>HIRTL BOGDAN</t>
  </si>
  <si>
    <t>VUGA MILAN</t>
  </si>
  <si>
    <t>RADLJE</t>
  </si>
  <si>
    <t>14. krog</t>
  </si>
  <si>
    <t>15. krog</t>
  </si>
  <si>
    <t>16. krog</t>
  </si>
  <si>
    <t>14.krog</t>
  </si>
  <si>
    <t>15.krog</t>
  </si>
  <si>
    <t>16.krog</t>
  </si>
  <si>
    <t>17.krog</t>
  </si>
  <si>
    <t>18.krog</t>
  </si>
  <si>
    <t>17. krog</t>
  </si>
  <si>
    <t>18. krog</t>
  </si>
  <si>
    <t>BOBOVNIK RUDI</t>
  </si>
  <si>
    <t>KK MUTA</t>
  </si>
  <si>
    <t>PINTER BRANKO</t>
  </si>
  <si>
    <t>PINTER SILVO</t>
  </si>
  <si>
    <t>VERČKO MAKS</t>
  </si>
  <si>
    <t>SORMAN UROŠ</t>
  </si>
  <si>
    <t>ROŽMAN RAFKO</t>
  </si>
  <si>
    <t>RIBIČ ROBERT</t>
  </si>
  <si>
    <t>HRIBERŠEK ANŽE</t>
  </si>
  <si>
    <t>OBRTIKI ELEK.JEŠOVNIK</t>
  </si>
  <si>
    <t>OBRTNIKI EL.JEŠOVNIK</t>
  </si>
  <si>
    <t>KEGLBAR 2</t>
  </si>
  <si>
    <t>KEGLBAR 1</t>
  </si>
  <si>
    <t>KEGLBAR 3</t>
  </si>
  <si>
    <t>HOLCMAN TOMAŽ</t>
  </si>
  <si>
    <t>GROS ADI</t>
  </si>
  <si>
    <t>SEKIRNIK BOGDAN</t>
  </si>
  <si>
    <t>KUHAR PRIMOŽ</t>
  </si>
  <si>
    <t>RIBIČ PATRICIJA</t>
  </si>
  <si>
    <t>RIBIČ KLAVDIJA</t>
  </si>
  <si>
    <t>RIBIČ EVA SHANAYA</t>
  </si>
  <si>
    <t>MORI LAVRA</t>
  </si>
  <si>
    <t>HELBING IVAN</t>
  </si>
  <si>
    <t>PARADIŽ VERDINEK MIRJANA</t>
  </si>
  <si>
    <t>JAVORNIK TONE</t>
  </si>
  <si>
    <t>DROBNE BINE</t>
  </si>
  <si>
    <t>STRMČNIK KARMEN</t>
  </si>
  <si>
    <t>SEBANC TOMAŽ</t>
  </si>
  <si>
    <t>VERTOVŠEK MATEVŽ</t>
  </si>
  <si>
    <t>GRAHOR MAJDA</t>
  </si>
  <si>
    <t>VELUNŠEK MIRKO</t>
  </si>
  <si>
    <t>JESENK FRANC</t>
  </si>
  <si>
    <t>DURIĆ DRAGICA</t>
  </si>
  <si>
    <t>0:0</t>
  </si>
  <si>
    <t>24:32</t>
  </si>
  <si>
    <t>33:23</t>
  </si>
  <si>
    <t>28:28</t>
  </si>
  <si>
    <t>13:43</t>
  </si>
  <si>
    <t>23:33</t>
  </si>
  <si>
    <t>3:53</t>
  </si>
  <si>
    <t>27:29</t>
  </si>
  <si>
    <t>16:40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</si>
</sst>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style="thin"/>
      <bottom style="thin"/>
    </border>
    <border>
      <left style="medium"/>
      <right>
        <color indexed="63"/>
      </right>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7">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0" fontId="0" fillId="0" borderId="50" xfId="0" applyFill="1" applyBorder="1" applyAlignment="1">
      <alignmen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0" fontId="11" fillId="0" borderId="51"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1" xfId="0" applyNumberFormat="1"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54" xfId="57" applyFont="1" applyFill="1" applyBorder="1" applyAlignment="1" applyProtection="1">
      <alignment horizontal="center" vertical="center"/>
      <protection/>
    </xf>
    <xf numFmtId="0" fontId="11" fillId="0" borderId="55" xfId="57" applyFont="1" applyFill="1" applyBorder="1" applyAlignment="1" applyProtection="1">
      <alignment horizontal="center" vertical="center"/>
      <protection/>
    </xf>
    <xf numFmtId="0" fontId="11" fillId="0" borderId="56" xfId="57" applyFont="1" applyFill="1" applyBorder="1" applyAlignment="1" applyProtection="1">
      <alignment horizontal="center" vertical="center"/>
      <protection/>
    </xf>
    <xf numFmtId="0" fontId="13" fillId="0" borderId="54" xfId="57" applyFont="1" applyFill="1" applyBorder="1" applyAlignment="1" applyProtection="1">
      <alignment horizontal="center" vertical="center"/>
      <protection/>
    </xf>
    <xf numFmtId="0" fontId="13" fillId="0" borderId="55" xfId="57" applyFont="1" applyFill="1" applyBorder="1" applyAlignment="1" applyProtection="1">
      <alignment horizontal="center" vertical="center"/>
      <protection/>
    </xf>
    <xf numFmtId="0" fontId="13" fillId="0" borderId="56" xfId="57" applyFont="1" applyFill="1" applyBorder="1" applyAlignment="1" applyProtection="1">
      <alignment horizontal="center" vertical="center"/>
      <protection/>
    </xf>
    <xf numFmtId="0" fontId="11" fillId="0" borderId="51"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xf>
    <xf numFmtId="0" fontId="13" fillId="0" borderId="57"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3" fillId="0" borderId="59" xfId="57"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13" fillId="0" borderId="52"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64" xfId="57"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55" xfId="57"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1" xfId="0" applyNumberFormat="1" applyFont="1" applyFill="1" applyBorder="1" applyAlignment="1" applyProtection="1">
      <alignment horizontal="center" vertical="center"/>
      <protection locked="0"/>
    </xf>
    <xf numFmtId="14" fontId="12" fillId="0" borderId="63"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3" fillId="0" borderId="51"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54" xfId="57" applyFont="1" applyFill="1" applyBorder="1" applyAlignment="1" applyProtection="1">
      <alignment horizontal="center" vertical="center"/>
      <protection/>
    </xf>
    <xf numFmtId="0" fontId="3" fillId="0" borderId="55"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1" fontId="3" fillId="34" borderId="51" xfId="0" applyNumberFormat="1" applyFont="1" applyFill="1" applyBorder="1" applyAlignment="1" applyProtection="1" quotePrefix="1">
      <alignment horizontal="center" vertical="center"/>
      <protection locked="0"/>
    </xf>
    <xf numFmtId="1" fontId="3" fillId="34" borderId="59" xfId="0" applyNumberFormat="1" applyFont="1" applyFill="1" applyBorder="1" applyAlignment="1" applyProtection="1">
      <alignment horizontal="center" vertical="center"/>
      <protection locked="0"/>
    </xf>
    <xf numFmtId="49" fontId="3" fillId="0" borderId="51"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1" xfId="0" applyNumberFormat="1" applyFont="1" applyFill="1" applyBorder="1" applyAlignment="1" applyProtection="1">
      <alignment horizontal="center" vertical="center"/>
      <protection locked="0"/>
    </xf>
    <xf numFmtId="0" fontId="15" fillId="0" borderId="69"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0" fontId="15" fillId="0" borderId="57"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1"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172" fontId="3" fillId="0" borderId="70" xfId="57" applyNumberFormat="1" applyFont="1" applyFill="1" applyBorder="1" applyAlignment="1" applyProtection="1">
      <alignment horizontal="center" vertical="center"/>
      <protection/>
    </xf>
    <xf numFmtId="172" fontId="3" fillId="0" borderId="71" xfId="57"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52" xfId="57" applyFont="1" applyFill="1" applyBorder="1" applyAlignment="1" applyProtection="1">
      <alignment horizontal="center" vertical="center"/>
      <protection/>
    </xf>
    <xf numFmtId="0" fontId="3" fillId="0" borderId="71" xfId="57" applyFont="1" applyFill="1" applyBorder="1" applyAlignment="1" applyProtection="1">
      <alignment horizontal="center" vertical="center"/>
      <protection/>
    </xf>
    <xf numFmtId="0" fontId="3" fillId="0" borderId="60"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13" fillId="0" borderId="50" xfId="0" applyNumberFormat="1"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72" xfId="0" applyNumberFormat="1" applyFont="1" applyFill="1" applyBorder="1" applyAlignment="1" applyProtection="1">
      <alignment horizontal="center" vertical="center"/>
      <protection/>
    </xf>
    <xf numFmtId="0" fontId="15" fillId="0" borderId="7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59"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49" fontId="0" fillId="0" borderId="30" xfId="0" applyNumberFormat="1" applyFont="1" applyBorder="1" applyAlignment="1">
      <alignment horizontal="center"/>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1.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12.emf" /><Relationship Id="rId6" Type="http://schemas.openxmlformats.org/officeDocument/2006/relationships/image" Target="../media/image7.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39">
      <selection activeCell="U39" sqref="U39:V39"/>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145" t="s">
        <v>3</v>
      </c>
      <c r="W1" s="145"/>
      <c r="X1" s="145"/>
      <c r="Y1" s="145"/>
      <c r="Z1" s="145"/>
      <c r="AA1" s="145"/>
    </row>
    <row r="2" spans="1:27" ht="12.75" customHeight="1">
      <c r="A2" s="12"/>
      <c r="B2" s="12"/>
      <c r="C2" s="12"/>
      <c r="D2" s="12"/>
      <c r="E2" s="12"/>
      <c r="F2" s="12"/>
      <c r="G2" s="12"/>
      <c r="H2" s="12"/>
      <c r="I2" s="13" t="s">
        <v>4</v>
      </c>
      <c r="J2" s="12"/>
      <c r="K2" s="12"/>
      <c r="L2" s="12"/>
      <c r="M2" s="12"/>
      <c r="N2" s="12"/>
      <c r="O2" s="12"/>
      <c r="P2" s="12"/>
      <c r="Q2" s="12"/>
      <c r="R2" s="12"/>
      <c r="S2" s="12"/>
      <c r="T2" s="12"/>
      <c r="U2" s="12"/>
      <c r="V2" s="145" t="s">
        <v>5</v>
      </c>
      <c r="W2" s="145"/>
      <c r="X2" s="145"/>
      <c r="Y2" s="145"/>
      <c r="Z2" s="145"/>
      <c r="AA2" s="145"/>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139" t="s">
        <v>6</v>
      </c>
      <c r="E4" s="140"/>
      <c r="F4" s="141"/>
      <c r="G4" s="146" t="s">
        <v>31</v>
      </c>
      <c r="H4" s="147"/>
      <c r="I4" s="147"/>
      <c r="J4" s="147"/>
      <c r="K4" s="147"/>
      <c r="L4" s="148"/>
      <c r="M4" s="12"/>
      <c r="N4" s="12"/>
      <c r="O4" s="12"/>
      <c r="P4" s="15" t="s">
        <v>7</v>
      </c>
      <c r="Q4" s="149" t="s">
        <v>119</v>
      </c>
      <c r="R4" s="150"/>
      <c r="S4" s="150"/>
      <c r="T4" s="151"/>
      <c r="U4" s="152" t="s">
        <v>8</v>
      </c>
      <c r="V4" s="153"/>
      <c r="W4" s="149">
        <v>44548</v>
      </c>
      <c r="X4" s="150"/>
      <c r="Y4" s="150"/>
      <c r="Z4" s="150"/>
      <c r="AA4" s="151"/>
    </row>
    <row r="5" spans="1:27" ht="19.5" customHeight="1" thickBot="1">
      <c r="A5" s="12"/>
      <c r="B5" s="12"/>
      <c r="C5" s="12"/>
      <c r="D5" s="139" t="s">
        <v>9</v>
      </c>
      <c r="E5" s="140"/>
      <c r="F5" s="141"/>
      <c r="G5" s="142"/>
      <c r="H5" s="143"/>
      <c r="I5" s="143"/>
      <c r="J5" s="143"/>
      <c r="K5" s="143"/>
      <c r="L5" s="144"/>
      <c r="M5" s="12"/>
      <c r="N5" s="12"/>
      <c r="O5" s="12"/>
      <c r="P5" s="154" t="s">
        <v>10</v>
      </c>
      <c r="Q5" s="153"/>
      <c r="R5" s="149"/>
      <c r="S5" s="150"/>
      <c r="T5" s="188"/>
      <c r="U5" s="189"/>
      <c r="V5" s="184" t="s">
        <v>11</v>
      </c>
      <c r="W5" s="185"/>
      <c r="X5" s="186" t="s">
        <v>40</v>
      </c>
      <c r="Y5" s="187"/>
      <c r="Z5" s="186"/>
      <c r="AA5" s="187"/>
    </row>
    <row r="6" spans="1:27" ht="15" customHeight="1" thickBot="1">
      <c r="A6" s="12"/>
      <c r="B6" s="12"/>
      <c r="C6" s="12"/>
      <c r="D6" s="139" t="s">
        <v>12</v>
      </c>
      <c r="E6" s="140"/>
      <c r="F6" s="141"/>
      <c r="G6" s="142"/>
      <c r="H6" s="143"/>
      <c r="I6" s="143"/>
      <c r="J6" s="143"/>
      <c r="K6" s="143"/>
      <c r="L6" s="144"/>
      <c r="M6" s="12"/>
      <c r="N6" s="12"/>
      <c r="O6" s="12"/>
      <c r="P6" s="161" t="s">
        <v>13</v>
      </c>
      <c r="Q6" s="162"/>
      <c r="R6" s="163"/>
      <c r="S6" s="17" t="s">
        <v>14</v>
      </c>
      <c r="T6" s="164"/>
      <c r="U6" s="165"/>
      <c r="V6" s="166"/>
      <c r="W6" s="16" t="s">
        <v>14</v>
      </c>
      <c r="X6" s="164"/>
      <c r="Y6" s="165"/>
      <c r="Z6" s="165"/>
      <c r="AA6" s="166"/>
    </row>
    <row r="7" spans="1:15" ht="13.5" thickBot="1">
      <c r="A7" s="167"/>
      <c r="B7" s="167"/>
      <c r="C7" s="167"/>
      <c r="D7" s="167"/>
      <c r="E7" s="18"/>
      <c r="G7" s="19"/>
      <c r="H7" s="20"/>
      <c r="I7" s="21"/>
      <c r="J7" s="21"/>
      <c r="K7" s="22"/>
      <c r="L7" s="19"/>
      <c r="M7" s="12"/>
      <c r="N7" s="12"/>
      <c r="O7" s="12"/>
    </row>
    <row r="8" spans="1:27" ht="12.75">
      <c r="A8" s="158" t="s">
        <v>15</v>
      </c>
      <c r="B8" s="159"/>
      <c r="C8" s="159"/>
      <c r="D8" s="159"/>
      <c r="E8" s="160"/>
      <c r="F8" s="155" t="s">
        <v>16</v>
      </c>
      <c r="G8" s="156"/>
      <c r="H8" s="156"/>
      <c r="I8" s="156"/>
      <c r="J8" s="156"/>
      <c r="K8" s="156"/>
      <c r="L8" s="157"/>
      <c r="M8" s="23"/>
      <c r="N8" s="23"/>
      <c r="O8" s="23"/>
      <c r="P8" s="158" t="s">
        <v>15</v>
      </c>
      <c r="Q8" s="159"/>
      <c r="R8" s="159"/>
      <c r="S8" s="159"/>
      <c r="T8" s="160"/>
      <c r="U8" s="155" t="s">
        <v>17</v>
      </c>
      <c r="V8" s="156"/>
      <c r="W8" s="156"/>
      <c r="X8" s="156"/>
      <c r="Y8" s="156"/>
      <c r="Z8" s="156"/>
      <c r="AA8" s="157"/>
    </row>
    <row r="9" spans="1:27" ht="12.75" customHeight="1">
      <c r="A9" s="168" t="s">
        <v>18</v>
      </c>
      <c r="B9" s="169"/>
      <c r="C9" s="170" t="s">
        <v>19</v>
      </c>
      <c r="D9" s="171"/>
      <c r="E9" s="24" t="s">
        <v>20</v>
      </c>
      <c r="F9" s="172"/>
      <c r="G9" s="173"/>
      <c r="H9" s="173"/>
      <c r="I9" s="173"/>
      <c r="J9" s="173"/>
      <c r="K9" s="173"/>
      <c r="L9" s="174"/>
      <c r="M9" s="23"/>
      <c r="N9" s="23"/>
      <c r="O9" s="23"/>
      <c r="P9" s="168" t="s">
        <v>18</v>
      </c>
      <c r="Q9" s="169"/>
      <c r="R9" s="170" t="s">
        <v>19</v>
      </c>
      <c r="S9" s="171"/>
      <c r="T9" s="24" t="s">
        <v>20</v>
      </c>
      <c r="U9" s="172"/>
      <c r="V9" s="173"/>
      <c r="W9" s="173"/>
      <c r="X9" s="173"/>
      <c r="Y9" s="173"/>
      <c r="Z9" s="173"/>
      <c r="AA9" s="174"/>
    </row>
    <row r="10" spans="1:27" ht="13.5" thickBot="1">
      <c r="A10" s="178" t="s">
        <v>21</v>
      </c>
      <c r="B10" s="179"/>
      <c r="C10" s="179"/>
      <c r="D10" s="179"/>
      <c r="E10" s="180"/>
      <c r="F10" s="175"/>
      <c r="G10" s="176"/>
      <c r="H10" s="176"/>
      <c r="I10" s="176"/>
      <c r="J10" s="176"/>
      <c r="K10" s="176"/>
      <c r="L10" s="177"/>
      <c r="M10" s="23"/>
      <c r="N10" s="23"/>
      <c r="O10" s="23"/>
      <c r="P10" s="178" t="s">
        <v>21</v>
      </c>
      <c r="Q10" s="179"/>
      <c r="R10" s="179"/>
      <c r="S10" s="179"/>
      <c r="T10" s="180"/>
      <c r="U10" s="175"/>
      <c r="V10" s="176"/>
      <c r="W10" s="176"/>
      <c r="X10" s="176"/>
      <c r="Y10" s="176"/>
      <c r="Z10" s="176"/>
      <c r="AA10" s="177"/>
    </row>
    <row r="11" spans="1:31" ht="16.5" customHeight="1" thickBot="1">
      <c r="A11" s="194"/>
      <c r="B11" s="195"/>
      <c r="C11" s="195"/>
      <c r="D11" s="195"/>
      <c r="E11" s="196"/>
      <c r="F11" s="181" t="s">
        <v>22</v>
      </c>
      <c r="G11" s="183"/>
      <c r="H11" s="181" t="s">
        <v>23</v>
      </c>
      <c r="I11" s="182"/>
      <c r="J11" s="183"/>
      <c r="K11" s="192" t="s">
        <v>24</v>
      </c>
      <c r="L11" s="193"/>
      <c r="M11" s="23"/>
      <c r="N11" s="23"/>
      <c r="O11" s="23"/>
      <c r="P11" s="194"/>
      <c r="Q11" s="195"/>
      <c r="R11" s="195"/>
      <c r="S11" s="195"/>
      <c r="T11" s="196"/>
      <c r="U11" s="181" t="s">
        <v>22</v>
      </c>
      <c r="V11" s="183"/>
      <c r="W11" s="181" t="s">
        <v>23</v>
      </c>
      <c r="X11" s="182"/>
      <c r="Y11" s="183"/>
      <c r="Z11" s="192" t="s">
        <v>24</v>
      </c>
      <c r="AA11" s="193"/>
      <c r="AE11" s="46"/>
    </row>
    <row r="12" spans="1:27" ht="16.5" customHeight="1">
      <c r="A12" s="197"/>
      <c r="B12" s="199"/>
      <c r="C12" s="202"/>
      <c r="D12" s="203"/>
      <c r="E12" s="43"/>
      <c r="F12" s="204"/>
      <c r="G12" s="201"/>
      <c r="H12" s="190">
        <f>IF(F12="","",IF(F12=U12,0.5,IF(F12&gt;U12,1,0)))</f>
      </c>
      <c r="I12" s="191"/>
      <c r="J12" s="191"/>
      <c r="K12" s="205">
        <f>IF(H16=W16,IF(F16&gt;U16,1,0),IF(H16&gt;W16,1,0))</f>
        <v>0</v>
      </c>
      <c r="L12" s="206"/>
      <c r="M12" s="23"/>
      <c r="N12" s="23"/>
      <c r="O12" s="23"/>
      <c r="P12" s="197"/>
      <c r="Q12" s="199"/>
      <c r="R12" s="202"/>
      <c r="S12" s="203"/>
      <c r="T12" s="43"/>
      <c r="U12" s="204"/>
      <c r="V12" s="201"/>
      <c r="W12" s="190">
        <f>IF(U12="","",IF(U12=F12,0.5,IF(U12&gt;F12,1,0)))</f>
      </c>
      <c r="X12" s="191"/>
      <c r="Y12" s="191"/>
      <c r="Z12" s="205">
        <f>IF(W16=H16,IF(U16&gt;F16,1,0),IF(W16&gt;H16,1,0))</f>
        <v>0</v>
      </c>
      <c r="AA12" s="206"/>
    </row>
    <row r="13" spans="1:27" ht="16.5" customHeight="1">
      <c r="A13" s="197"/>
      <c r="B13" s="198"/>
      <c r="C13" s="198"/>
      <c r="D13" s="198"/>
      <c r="E13" s="199"/>
      <c r="F13" s="200"/>
      <c r="G13" s="201"/>
      <c r="H13" s="190">
        <f>IF(F13="","",IF(F13=U13,0.5,IF(F13&gt;U13,1,0)))</f>
      </c>
      <c r="I13" s="191"/>
      <c r="J13" s="191"/>
      <c r="K13" s="207"/>
      <c r="L13" s="208"/>
      <c r="M13" s="23"/>
      <c r="N13" s="23"/>
      <c r="O13" s="23"/>
      <c r="P13" s="197"/>
      <c r="Q13" s="198"/>
      <c r="R13" s="198"/>
      <c r="S13" s="198"/>
      <c r="T13" s="199"/>
      <c r="U13" s="204"/>
      <c r="V13" s="201"/>
      <c r="W13" s="190">
        <f>IF(U13="","",IF(U13=F13,0.5,IF(U13&gt;F13,1,0)))</f>
      </c>
      <c r="X13" s="191"/>
      <c r="Y13" s="191"/>
      <c r="Z13" s="207"/>
      <c r="AA13" s="208"/>
    </row>
    <row r="14" spans="1:27" ht="16.5" customHeight="1">
      <c r="A14" s="197"/>
      <c r="B14" s="199"/>
      <c r="C14" s="202"/>
      <c r="D14" s="203"/>
      <c r="E14" s="43"/>
      <c r="F14" s="204"/>
      <c r="G14" s="201"/>
      <c r="H14" s="190">
        <f>IF(F14="","",IF(F14=U14,0.5,IF(F14&gt;U14,1,0)))</f>
      </c>
      <c r="I14" s="191"/>
      <c r="J14" s="191"/>
      <c r="K14" s="207"/>
      <c r="L14" s="208"/>
      <c r="M14" s="23"/>
      <c r="N14" s="23"/>
      <c r="O14" s="23"/>
      <c r="P14" s="197"/>
      <c r="Q14" s="199"/>
      <c r="R14" s="202"/>
      <c r="S14" s="203"/>
      <c r="T14" s="43"/>
      <c r="U14" s="204"/>
      <c r="V14" s="201"/>
      <c r="W14" s="190">
        <f>IF(U14="","",IF(U14=F14,0.5,IF(U14&gt;F14,1,0)))</f>
      </c>
      <c r="X14" s="191"/>
      <c r="Y14" s="191"/>
      <c r="Z14" s="207"/>
      <c r="AA14" s="208"/>
    </row>
    <row r="15" spans="1:27" ht="16.5" customHeight="1" thickBot="1">
      <c r="A15" s="222"/>
      <c r="B15" s="223"/>
      <c r="C15" s="223"/>
      <c r="D15" s="223"/>
      <c r="E15" s="224"/>
      <c r="F15" s="213"/>
      <c r="G15" s="214"/>
      <c r="H15" s="190">
        <f>IF(F15="","",IF(F15=U15,0.5,IF(F15&gt;U15,1,0)))</f>
      </c>
      <c r="I15" s="191"/>
      <c r="J15" s="191"/>
      <c r="K15" s="207"/>
      <c r="L15" s="208"/>
      <c r="M15" s="23"/>
      <c r="N15" s="23"/>
      <c r="O15" s="23"/>
      <c r="P15" s="197"/>
      <c r="Q15" s="198"/>
      <c r="R15" s="198"/>
      <c r="S15" s="198"/>
      <c r="T15" s="199"/>
      <c r="U15" s="213"/>
      <c r="V15" s="214"/>
      <c r="W15" s="190">
        <f>IF(U15="","",IF(U15=F15,0.5,IF(U15&gt;F15,1,0)))</f>
      </c>
      <c r="X15" s="191"/>
      <c r="Y15" s="191"/>
      <c r="Z15" s="207"/>
      <c r="AA15" s="208"/>
    </row>
    <row r="16" spans="1:27" ht="16.5" customHeight="1" thickBot="1">
      <c r="A16" s="220"/>
      <c r="B16" s="221"/>
      <c r="C16" s="215"/>
      <c r="D16" s="216"/>
      <c r="E16" s="44"/>
      <c r="F16" s="219">
        <f>SUM(F12:G15)</f>
        <v>0</v>
      </c>
      <c r="G16" s="219"/>
      <c r="H16" s="211">
        <f>SUM(H12:J15)</f>
        <v>0</v>
      </c>
      <c r="I16" s="211"/>
      <c r="J16" s="212"/>
      <c r="K16" s="209"/>
      <c r="L16" s="210"/>
      <c r="M16" s="23"/>
      <c r="N16" s="23"/>
      <c r="O16" s="23"/>
      <c r="P16" s="220"/>
      <c r="Q16" s="221"/>
      <c r="R16" s="215"/>
      <c r="S16" s="216"/>
      <c r="T16" s="44"/>
      <c r="U16" s="225">
        <f>SUM(U12:V15)</f>
        <v>0</v>
      </c>
      <c r="V16" s="226"/>
      <c r="W16" s="217">
        <f>SUM(W12:Y15)</f>
        <v>0</v>
      </c>
      <c r="X16" s="218"/>
      <c r="Y16" s="218"/>
      <c r="Z16" s="209"/>
      <c r="AA16" s="210"/>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4"/>
      <c r="B18" s="195"/>
      <c r="C18" s="195"/>
      <c r="D18" s="195"/>
      <c r="E18" s="196"/>
      <c r="F18" s="181" t="s">
        <v>22</v>
      </c>
      <c r="G18" s="183"/>
      <c r="H18" s="181" t="s">
        <v>23</v>
      </c>
      <c r="I18" s="182"/>
      <c r="J18" s="183"/>
      <c r="K18" s="192" t="s">
        <v>24</v>
      </c>
      <c r="L18" s="193"/>
      <c r="M18" s="23"/>
      <c r="N18" s="23"/>
      <c r="O18" s="23"/>
      <c r="P18" s="194"/>
      <c r="Q18" s="195"/>
      <c r="R18" s="195"/>
      <c r="S18" s="195"/>
      <c r="T18" s="196"/>
      <c r="U18" s="181" t="s">
        <v>22</v>
      </c>
      <c r="V18" s="183"/>
      <c r="W18" s="181" t="s">
        <v>23</v>
      </c>
      <c r="X18" s="182"/>
      <c r="Y18" s="183"/>
      <c r="Z18" s="192" t="s">
        <v>24</v>
      </c>
      <c r="AA18" s="193"/>
    </row>
    <row r="19" spans="1:27" ht="16.5" customHeight="1">
      <c r="A19" s="197"/>
      <c r="B19" s="199"/>
      <c r="C19" s="202"/>
      <c r="D19" s="203"/>
      <c r="E19" s="43"/>
      <c r="F19" s="204"/>
      <c r="G19" s="201"/>
      <c r="H19" s="190">
        <f>IF(F19="","",IF(F19=U19,0.5,IF(F19&gt;U19,1,0)))</f>
      </c>
      <c r="I19" s="191"/>
      <c r="J19" s="191"/>
      <c r="K19" s="205">
        <f>IF(H23=W23,IF(F23&gt;U23,1,0),IF(H23&gt;W23,1,0))</f>
        <v>0</v>
      </c>
      <c r="L19" s="206"/>
      <c r="M19" s="23"/>
      <c r="N19" s="23"/>
      <c r="O19" s="23"/>
      <c r="P19" s="197"/>
      <c r="Q19" s="199"/>
      <c r="R19" s="202"/>
      <c r="S19" s="203"/>
      <c r="T19" s="43"/>
      <c r="U19" s="204"/>
      <c r="V19" s="201"/>
      <c r="W19" s="190">
        <f>IF(U19="","",IF(U19=F19,0.5,IF(U19&gt;F19,1,0)))</f>
      </c>
      <c r="X19" s="191"/>
      <c r="Y19" s="191"/>
      <c r="Z19" s="205">
        <f>IF(W23=H23,IF(U23&gt;F23,1,0),IF(W23&gt;H23,1,0))</f>
        <v>0</v>
      </c>
      <c r="AA19" s="206"/>
    </row>
    <row r="20" spans="1:27" ht="16.5" customHeight="1">
      <c r="A20" s="197"/>
      <c r="B20" s="198"/>
      <c r="C20" s="198"/>
      <c r="D20" s="198"/>
      <c r="E20" s="199"/>
      <c r="F20" s="204"/>
      <c r="G20" s="201"/>
      <c r="H20" s="190">
        <f>IF(F20="","",IF(F20=U20,0.5,IF(F20&gt;U20,1,0)))</f>
      </c>
      <c r="I20" s="191"/>
      <c r="J20" s="191"/>
      <c r="K20" s="207"/>
      <c r="L20" s="208"/>
      <c r="M20" s="23"/>
      <c r="N20" s="23"/>
      <c r="O20" s="23"/>
      <c r="P20" s="197"/>
      <c r="Q20" s="198"/>
      <c r="R20" s="198"/>
      <c r="S20" s="198"/>
      <c r="T20" s="199"/>
      <c r="U20" s="204"/>
      <c r="V20" s="201"/>
      <c r="W20" s="190">
        <f>IF(U20="","",IF(U20=F20,0.5,IF(U20&gt;F20,1,0)))</f>
      </c>
      <c r="X20" s="191"/>
      <c r="Y20" s="191"/>
      <c r="Z20" s="207"/>
      <c r="AA20" s="208"/>
    </row>
    <row r="21" spans="1:27" ht="16.5" customHeight="1">
      <c r="A21" s="197"/>
      <c r="B21" s="199"/>
      <c r="C21" s="202"/>
      <c r="D21" s="203"/>
      <c r="E21" s="43"/>
      <c r="F21" s="204"/>
      <c r="G21" s="201"/>
      <c r="H21" s="190">
        <f>IF(F21="","",IF(F21=U21,0.5,IF(F21&gt;U21,1,0)))</f>
      </c>
      <c r="I21" s="191"/>
      <c r="J21" s="191"/>
      <c r="K21" s="207"/>
      <c r="L21" s="208"/>
      <c r="M21" s="23"/>
      <c r="N21" s="23"/>
      <c r="O21" s="23"/>
      <c r="P21" s="197"/>
      <c r="Q21" s="199"/>
      <c r="R21" s="202"/>
      <c r="S21" s="203"/>
      <c r="T21" s="43"/>
      <c r="U21" s="204"/>
      <c r="V21" s="201"/>
      <c r="W21" s="190">
        <f>IF(U21="","",IF(U21=F21,0.5,IF(U21&gt;F21,1,0)))</f>
      </c>
      <c r="X21" s="191"/>
      <c r="Y21" s="191"/>
      <c r="Z21" s="207"/>
      <c r="AA21" s="208"/>
    </row>
    <row r="22" spans="1:27" ht="16.5" customHeight="1" thickBot="1">
      <c r="A22" s="222"/>
      <c r="B22" s="223"/>
      <c r="C22" s="223"/>
      <c r="D22" s="223"/>
      <c r="E22" s="224"/>
      <c r="F22" s="213"/>
      <c r="G22" s="214"/>
      <c r="H22" s="190">
        <f>IF(F22="","",IF(F22=U22,0.5,IF(F22&gt;U22,1,0)))</f>
      </c>
      <c r="I22" s="191"/>
      <c r="J22" s="191"/>
      <c r="K22" s="207"/>
      <c r="L22" s="208"/>
      <c r="M22" s="23"/>
      <c r="N22" s="23"/>
      <c r="O22" s="23"/>
      <c r="P22" s="197"/>
      <c r="Q22" s="198"/>
      <c r="R22" s="198"/>
      <c r="S22" s="198"/>
      <c r="T22" s="199"/>
      <c r="U22" s="213"/>
      <c r="V22" s="214"/>
      <c r="W22" s="190">
        <f>IF(U22="","",IF(U22=F22,0.5,IF(U22&gt;F22,1,0)))</f>
      </c>
      <c r="X22" s="191"/>
      <c r="Y22" s="191"/>
      <c r="Z22" s="207"/>
      <c r="AA22" s="208"/>
    </row>
    <row r="23" spans="1:27" ht="16.5" customHeight="1" thickBot="1">
      <c r="A23" s="220"/>
      <c r="B23" s="221"/>
      <c r="C23" s="215"/>
      <c r="D23" s="216"/>
      <c r="E23" s="44"/>
      <c r="F23" s="225">
        <f>SUM(F19:G22)</f>
        <v>0</v>
      </c>
      <c r="G23" s="226"/>
      <c r="H23" s="212">
        <f>SUM(H19:J22)</f>
        <v>0</v>
      </c>
      <c r="I23" s="227"/>
      <c r="J23" s="227"/>
      <c r="K23" s="209"/>
      <c r="L23" s="210"/>
      <c r="M23" s="23"/>
      <c r="N23" s="23"/>
      <c r="O23" s="23"/>
      <c r="P23" s="220"/>
      <c r="Q23" s="221"/>
      <c r="R23" s="215"/>
      <c r="S23" s="216"/>
      <c r="T23" s="44"/>
      <c r="U23" s="225">
        <f>SUM(U19:V22)</f>
        <v>0</v>
      </c>
      <c r="V23" s="226"/>
      <c r="W23" s="217">
        <f>SUM(W19:Y22)</f>
        <v>0</v>
      </c>
      <c r="X23" s="218"/>
      <c r="Y23" s="218"/>
      <c r="Z23" s="209"/>
      <c r="AA23" s="210"/>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4"/>
      <c r="B25" s="195"/>
      <c r="C25" s="195"/>
      <c r="D25" s="195"/>
      <c r="E25" s="196"/>
      <c r="F25" s="181" t="s">
        <v>22</v>
      </c>
      <c r="G25" s="183"/>
      <c r="H25" s="181" t="s">
        <v>23</v>
      </c>
      <c r="I25" s="182"/>
      <c r="J25" s="183"/>
      <c r="K25" s="192" t="s">
        <v>24</v>
      </c>
      <c r="L25" s="193"/>
      <c r="M25" s="23"/>
      <c r="N25" s="23"/>
      <c r="O25" s="23"/>
      <c r="P25" s="194"/>
      <c r="Q25" s="195"/>
      <c r="R25" s="195"/>
      <c r="S25" s="195"/>
      <c r="T25" s="196"/>
      <c r="U25" s="181" t="s">
        <v>22</v>
      </c>
      <c r="V25" s="183"/>
      <c r="W25" s="181" t="s">
        <v>23</v>
      </c>
      <c r="X25" s="182"/>
      <c r="Y25" s="183"/>
      <c r="Z25" s="192" t="s">
        <v>24</v>
      </c>
      <c r="AA25" s="193"/>
    </row>
    <row r="26" spans="1:27" ht="16.5" customHeight="1">
      <c r="A26" s="197"/>
      <c r="B26" s="199"/>
      <c r="C26" s="202"/>
      <c r="D26" s="203"/>
      <c r="E26" s="43"/>
      <c r="F26" s="204"/>
      <c r="G26" s="201"/>
      <c r="H26" s="190">
        <f>IF(F26="","",IF(F26=U26,0.5,IF(F26&gt;U26,1,0)))</f>
      </c>
      <c r="I26" s="191"/>
      <c r="J26" s="191"/>
      <c r="K26" s="205">
        <f>IF(H30=W30,IF(F30&gt;U30,1,0),IF(H30&gt;W30,1,0))</f>
        <v>0</v>
      </c>
      <c r="L26" s="206"/>
      <c r="M26" s="23"/>
      <c r="N26" s="23"/>
      <c r="O26" s="23"/>
      <c r="P26" s="197"/>
      <c r="Q26" s="199"/>
      <c r="R26" s="202"/>
      <c r="S26" s="203"/>
      <c r="T26" s="43"/>
      <c r="U26" s="204"/>
      <c r="V26" s="201"/>
      <c r="W26" s="190">
        <f>IF(U26="","",IF(U26=F26,0.5,IF(U26&gt;F26,1,0)))</f>
      </c>
      <c r="X26" s="191"/>
      <c r="Y26" s="191"/>
      <c r="Z26" s="205">
        <f>IF(W30=H30,IF(U30&gt;F30,1,0),IF(W30&gt;H30,1,0))</f>
        <v>0</v>
      </c>
      <c r="AA26" s="206"/>
    </row>
    <row r="27" spans="1:27" ht="16.5" customHeight="1">
      <c r="A27" s="197"/>
      <c r="B27" s="198"/>
      <c r="C27" s="198"/>
      <c r="D27" s="198"/>
      <c r="E27" s="199"/>
      <c r="F27" s="204"/>
      <c r="G27" s="201"/>
      <c r="H27" s="190">
        <f>IF(F27="","",IF(F27=U27,0.5,IF(F27&gt;U27,1,0)))</f>
      </c>
      <c r="I27" s="191"/>
      <c r="J27" s="191"/>
      <c r="K27" s="207"/>
      <c r="L27" s="208"/>
      <c r="M27" s="23"/>
      <c r="N27" s="23"/>
      <c r="O27" s="23"/>
      <c r="P27" s="197"/>
      <c r="Q27" s="198"/>
      <c r="R27" s="198"/>
      <c r="S27" s="198"/>
      <c r="T27" s="199"/>
      <c r="U27" s="204"/>
      <c r="V27" s="201"/>
      <c r="W27" s="190">
        <f>IF(U27="","",IF(U27=F27,0.5,IF(U27&gt;F27,1,0)))</f>
      </c>
      <c r="X27" s="191"/>
      <c r="Y27" s="191"/>
      <c r="Z27" s="207"/>
      <c r="AA27" s="208"/>
    </row>
    <row r="28" spans="1:27" ht="16.5" customHeight="1">
      <c r="A28" s="197"/>
      <c r="B28" s="199"/>
      <c r="C28" s="202"/>
      <c r="D28" s="203"/>
      <c r="E28" s="43"/>
      <c r="F28" s="204"/>
      <c r="G28" s="201"/>
      <c r="H28" s="190">
        <f>IF(F28="","",IF(F28=U28,0.5,IF(F28&gt;U28,1,0)))</f>
      </c>
      <c r="I28" s="191"/>
      <c r="J28" s="191"/>
      <c r="K28" s="207"/>
      <c r="L28" s="208"/>
      <c r="M28" s="23"/>
      <c r="N28" s="23"/>
      <c r="O28" s="23"/>
      <c r="P28" s="197"/>
      <c r="Q28" s="199"/>
      <c r="R28" s="202"/>
      <c r="S28" s="203"/>
      <c r="T28" s="43"/>
      <c r="U28" s="204"/>
      <c r="V28" s="201"/>
      <c r="W28" s="190">
        <f>IF(U28="","",IF(U28=F28,0.5,IF(U28&gt;F28,1,0)))</f>
      </c>
      <c r="X28" s="191"/>
      <c r="Y28" s="191"/>
      <c r="Z28" s="207"/>
      <c r="AA28" s="208"/>
    </row>
    <row r="29" spans="1:27" ht="16.5" customHeight="1" thickBot="1">
      <c r="A29" s="222"/>
      <c r="B29" s="223"/>
      <c r="C29" s="223"/>
      <c r="D29" s="223"/>
      <c r="E29" s="224"/>
      <c r="F29" s="213"/>
      <c r="G29" s="214"/>
      <c r="H29" s="190">
        <f>IF(F29="","",IF(F29=U29,0.5,IF(F29&gt;U29,1,0)))</f>
      </c>
      <c r="I29" s="191"/>
      <c r="J29" s="191"/>
      <c r="K29" s="207"/>
      <c r="L29" s="208"/>
      <c r="M29" s="23"/>
      <c r="N29" s="23"/>
      <c r="O29" s="23"/>
      <c r="P29" s="197"/>
      <c r="Q29" s="198"/>
      <c r="R29" s="198"/>
      <c r="S29" s="198"/>
      <c r="T29" s="199"/>
      <c r="U29" s="213"/>
      <c r="V29" s="214"/>
      <c r="W29" s="190">
        <f>IF(U29="","",IF(U29=F29,0.5,IF(U29&gt;F29,1,0)))</f>
      </c>
      <c r="X29" s="191"/>
      <c r="Y29" s="191"/>
      <c r="Z29" s="207"/>
      <c r="AA29" s="208"/>
    </row>
    <row r="30" spans="1:27" ht="16.5" customHeight="1" thickBot="1">
      <c r="A30" s="220"/>
      <c r="B30" s="221"/>
      <c r="C30" s="215"/>
      <c r="D30" s="216"/>
      <c r="E30" s="44"/>
      <c r="F30" s="225">
        <f>SUM(F26:G29)</f>
        <v>0</v>
      </c>
      <c r="G30" s="226"/>
      <c r="H30" s="212">
        <f>SUM(H26:J29)</f>
        <v>0</v>
      </c>
      <c r="I30" s="227"/>
      <c r="J30" s="227"/>
      <c r="K30" s="209"/>
      <c r="L30" s="210"/>
      <c r="M30" s="23"/>
      <c r="N30" s="23"/>
      <c r="O30" s="23"/>
      <c r="P30" s="220"/>
      <c r="Q30" s="221"/>
      <c r="R30" s="215"/>
      <c r="S30" s="216"/>
      <c r="T30" s="44"/>
      <c r="U30" s="225">
        <f>SUM(U26:V29)</f>
        <v>0</v>
      </c>
      <c r="V30" s="226"/>
      <c r="W30" s="217">
        <f>SUM(W26:Y29)</f>
        <v>0</v>
      </c>
      <c r="X30" s="218"/>
      <c r="Y30" s="218"/>
      <c r="Z30" s="209"/>
      <c r="AA30" s="210"/>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4"/>
      <c r="B32" s="195"/>
      <c r="C32" s="195"/>
      <c r="D32" s="195"/>
      <c r="E32" s="196"/>
      <c r="F32" s="181" t="s">
        <v>22</v>
      </c>
      <c r="G32" s="183"/>
      <c r="H32" s="181" t="s">
        <v>23</v>
      </c>
      <c r="I32" s="182"/>
      <c r="J32" s="183"/>
      <c r="K32" s="192" t="s">
        <v>24</v>
      </c>
      <c r="L32" s="193"/>
      <c r="M32" s="23"/>
      <c r="N32" s="23"/>
      <c r="O32" s="23"/>
      <c r="P32" s="194"/>
      <c r="Q32" s="195"/>
      <c r="R32" s="195"/>
      <c r="S32" s="195"/>
      <c r="T32" s="196"/>
      <c r="U32" s="181" t="s">
        <v>22</v>
      </c>
      <c r="V32" s="183"/>
      <c r="W32" s="181" t="s">
        <v>23</v>
      </c>
      <c r="X32" s="182"/>
      <c r="Y32" s="183"/>
      <c r="Z32" s="192" t="s">
        <v>24</v>
      </c>
      <c r="AA32" s="193"/>
    </row>
    <row r="33" spans="1:27" ht="16.5" customHeight="1">
      <c r="A33" s="197"/>
      <c r="B33" s="199"/>
      <c r="C33" s="202"/>
      <c r="D33" s="203"/>
      <c r="E33" s="43"/>
      <c r="F33" s="204"/>
      <c r="G33" s="201"/>
      <c r="H33" s="190">
        <f>IF(F33="","",IF(F33=U33,0.5,IF(F33&gt;U33,1,0)))</f>
      </c>
      <c r="I33" s="191"/>
      <c r="J33" s="191"/>
      <c r="K33" s="205">
        <f>IF(H37=W37,IF(F37&gt;U37,1,0),IF(H37&gt;W37,1,0))</f>
        <v>0</v>
      </c>
      <c r="L33" s="206"/>
      <c r="M33" s="23"/>
      <c r="N33" s="23"/>
      <c r="O33" s="23"/>
      <c r="P33" s="197"/>
      <c r="Q33" s="199"/>
      <c r="R33" s="202"/>
      <c r="S33" s="203"/>
      <c r="T33" s="43"/>
      <c r="U33" s="204"/>
      <c r="V33" s="201"/>
      <c r="W33" s="190">
        <f>IF(U33="","",IF(U33=F33,0.5,IF(U33&gt;F33,1,0)))</f>
      </c>
      <c r="X33" s="191"/>
      <c r="Y33" s="191"/>
      <c r="Z33" s="205">
        <f>IF(W37=H37,IF(U37&gt;F37,1,0),IF(W37&gt;H37,1,0))</f>
        <v>0</v>
      </c>
      <c r="AA33" s="206"/>
    </row>
    <row r="34" spans="1:27" ht="16.5" customHeight="1">
      <c r="A34" s="197"/>
      <c r="B34" s="198"/>
      <c r="C34" s="198"/>
      <c r="D34" s="198"/>
      <c r="E34" s="199"/>
      <c r="F34" s="204"/>
      <c r="G34" s="201"/>
      <c r="H34" s="190">
        <f>IF(F34="","",IF(F34=U34,0.5,IF(F34&gt;U34,1,0)))</f>
      </c>
      <c r="I34" s="191"/>
      <c r="J34" s="191"/>
      <c r="K34" s="207"/>
      <c r="L34" s="208"/>
      <c r="M34" s="23"/>
      <c r="N34" s="23"/>
      <c r="O34" s="23"/>
      <c r="P34" s="197"/>
      <c r="Q34" s="198"/>
      <c r="R34" s="198"/>
      <c r="S34" s="198"/>
      <c r="T34" s="199"/>
      <c r="U34" s="204"/>
      <c r="V34" s="201"/>
      <c r="W34" s="190">
        <f>IF(U34="","",IF(U34=F34,0.5,IF(U34&gt;F34,1,0)))</f>
      </c>
      <c r="X34" s="191"/>
      <c r="Y34" s="191"/>
      <c r="Z34" s="207"/>
      <c r="AA34" s="208"/>
    </row>
    <row r="35" spans="1:27" ht="16.5" customHeight="1">
      <c r="A35" s="197"/>
      <c r="B35" s="199"/>
      <c r="C35" s="202"/>
      <c r="D35" s="203"/>
      <c r="E35" s="43"/>
      <c r="F35" s="204"/>
      <c r="G35" s="201"/>
      <c r="H35" s="190">
        <f>IF(F35="","",IF(F35=U35,0.5,IF(F35&gt;U35,1,0)))</f>
      </c>
      <c r="I35" s="191"/>
      <c r="J35" s="191"/>
      <c r="K35" s="207"/>
      <c r="L35" s="208"/>
      <c r="M35" s="23"/>
      <c r="N35" s="23"/>
      <c r="O35" s="23"/>
      <c r="P35" s="197"/>
      <c r="Q35" s="199"/>
      <c r="R35" s="202"/>
      <c r="S35" s="203"/>
      <c r="T35" s="43"/>
      <c r="U35" s="204"/>
      <c r="V35" s="201"/>
      <c r="W35" s="190">
        <f>IF(U35="","",IF(U35=F35,0.5,IF(U35&gt;F35,1,0)))</f>
      </c>
      <c r="X35" s="191"/>
      <c r="Y35" s="191"/>
      <c r="Z35" s="207"/>
      <c r="AA35" s="208"/>
    </row>
    <row r="36" spans="1:27" ht="16.5" customHeight="1" thickBot="1">
      <c r="A36" s="222"/>
      <c r="B36" s="223"/>
      <c r="C36" s="223"/>
      <c r="D36" s="223"/>
      <c r="E36" s="224"/>
      <c r="F36" s="213"/>
      <c r="G36" s="214"/>
      <c r="H36" s="190">
        <f>IF(F36="","",IF(F36=U36,0.5,IF(F36&gt;U36,1,0)))</f>
      </c>
      <c r="I36" s="191"/>
      <c r="J36" s="191"/>
      <c r="K36" s="207"/>
      <c r="L36" s="208"/>
      <c r="M36" s="23"/>
      <c r="N36" s="23"/>
      <c r="O36" s="23"/>
      <c r="P36" s="197"/>
      <c r="Q36" s="198"/>
      <c r="R36" s="198"/>
      <c r="S36" s="198"/>
      <c r="T36" s="199"/>
      <c r="U36" s="213"/>
      <c r="V36" s="214"/>
      <c r="W36" s="190">
        <f>IF(U36="","",IF(U36=F36,0.5,IF(U36&gt;F36,1,0)))</f>
      </c>
      <c r="X36" s="191"/>
      <c r="Y36" s="191"/>
      <c r="Z36" s="207"/>
      <c r="AA36" s="208"/>
    </row>
    <row r="37" spans="1:27" ht="16.5" customHeight="1" thickBot="1">
      <c r="A37" s="220"/>
      <c r="B37" s="221"/>
      <c r="C37" s="215"/>
      <c r="D37" s="216"/>
      <c r="E37" s="44"/>
      <c r="F37" s="225">
        <f>SUM(F33:G36)</f>
        <v>0</v>
      </c>
      <c r="G37" s="226"/>
      <c r="H37" s="212">
        <f>SUM(H33:J36)</f>
        <v>0</v>
      </c>
      <c r="I37" s="227"/>
      <c r="J37" s="227"/>
      <c r="K37" s="209"/>
      <c r="L37" s="210"/>
      <c r="M37" s="23"/>
      <c r="N37" s="23"/>
      <c r="O37" s="23"/>
      <c r="P37" s="220"/>
      <c r="Q37" s="221"/>
      <c r="R37" s="215"/>
      <c r="S37" s="216"/>
      <c r="T37" s="44"/>
      <c r="U37" s="225">
        <f>SUM(U33:V36)</f>
        <v>0</v>
      </c>
      <c r="V37" s="226"/>
      <c r="W37" s="217">
        <f>SUM(W33:Y36)</f>
        <v>0</v>
      </c>
      <c r="X37" s="218"/>
      <c r="Y37" s="218"/>
      <c r="Z37" s="209"/>
      <c r="AA37" s="210"/>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4"/>
      <c r="B39" s="195"/>
      <c r="C39" s="195"/>
      <c r="D39" s="195"/>
      <c r="E39" s="196"/>
      <c r="F39" s="181" t="s">
        <v>22</v>
      </c>
      <c r="G39" s="183"/>
      <c r="H39" s="181" t="s">
        <v>23</v>
      </c>
      <c r="I39" s="182"/>
      <c r="J39" s="183"/>
      <c r="K39" s="192" t="s">
        <v>24</v>
      </c>
      <c r="L39" s="193"/>
      <c r="M39" s="23"/>
      <c r="N39" s="23"/>
      <c r="O39" s="23"/>
      <c r="P39" s="194"/>
      <c r="Q39" s="195"/>
      <c r="R39" s="195"/>
      <c r="S39" s="195"/>
      <c r="T39" s="196"/>
      <c r="U39" s="181" t="s">
        <v>22</v>
      </c>
      <c r="V39" s="183"/>
      <c r="W39" s="181" t="s">
        <v>23</v>
      </c>
      <c r="X39" s="182"/>
      <c r="Y39" s="183"/>
      <c r="Z39" s="192" t="s">
        <v>24</v>
      </c>
      <c r="AA39" s="193"/>
    </row>
    <row r="40" spans="1:27" ht="16.5" customHeight="1">
      <c r="A40" s="197"/>
      <c r="B40" s="199"/>
      <c r="C40" s="202"/>
      <c r="D40" s="203"/>
      <c r="E40" s="43"/>
      <c r="F40" s="204"/>
      <c r="G40" s="201"/>
      <c r="H40" s="190">
        <f>IF(F40="","",IF(F40=U40,0.5,IF(F40&gt;U40,1,0)))</f>
      </c>
      <c r="I40" s="191"/>
      <c r="J40" s="191"/>
      <c r="K40" s="205">
        <f>IF(H44=W44,IF(F44&gt;U44,1,0),IF(H44&gt;W44,1,0))</f>
        <v>0</v>
      </c>
      <c r="L40" s="206"/>
      <c r="M40" s="23"/>
      <c r="N40" s="23"/>
      <c r="O40" s="23"/>
      <c r="P40" s="197"/>
      <c r="Q40" s="199"/>
      <c r="R40" s="202"/>
      <c r="S40" s="203"/>
      <c r="T40" s="43"/>
      <c r="U40" s="204"/>
      <c r="V40" s="201"/>
      <c r="W40" s="190">
        <f>IF(U40="","",IF(U40=F40,0.5,IF(U40&gt;F40,1,0)))</f>
      </c>
      <c r="X40" s="191"/>
      <c r="Y40" s="191"/>
      <c r="Z40" s="205">
        <f>IF(W44=H44,IF(U44&gt;F44,1,0),IF(W44&gt;H44,1,0))</f>
        <v>0</v>
      </c>
      <c r="AA40" s="206"/>
    </row>
    <row r="41" spans="1:27" ht="16.5" customHeight="1">
      <c r="A41" s="197"/>
      <c r="B41" s="198"/>
      <c r="C41" s="198"/>
      <c r="D41" s="198"/>
      <c r="E41" s="199"/>
      <c r="F41" s="204"/>
      <c r="G41" s="201"/>
      <c r="H41" s="190">
        <f>IF(F41="","",IF(F41=U41,0.5,IF(F41&gt;U41,1,0)))</f>
      </c>
      <c r="I41" s="191"/>
      <c r="J41" s="191"/>
      <c r="K41" s="207"/>
      <c r="L41" s="208"/>
      <c r="M41" s="23"/>
      <c r="N41" s="23"/>
      <c r="O41" s="23"/>
      <c r="P41" s="197"/>
      <c r="Q41" s="198"/>
      <c r="R41" s="198"/>
      <c r="S41" s="198"/>
      <c r="T41" s="199"/>
      <c r="U41" s="204"/>
      <c r="V41" s="201"/>
      <c r="W41" s="190">
        <f>IF(U41="","",IF(U41=F41,0.5,IF(U41&gt;F41,1,0)))</f>
      </c>
      <c r="X41" s="191"/>
      <c r="Y41" s="191"/>
      <c r="Z41" s="207"/>
      <c r="AA41" s="208"/>
    </row>
    <row r="42" spans="1:27" ht="16.5" customHeight="1">
      <c r="A42" s="197"/>
      <c r="B42" s="199"/>
      <c r="C42" s="202"/>
      <c r="D42" s="203"/>
      <c r="E42" s="43"/>
      <c r="F42" s="204"/>
      <c r="G42" s="201"/>
      <c r="H42" s="190">
        <f>IF(F42="","",IF(F42=U42,0.5,IF(F42&gt;U42,1,0)))</f>
      </c>
      <c r="I42" s="191"/>
      <c r="J42" s="191"/>
      <c r="K42" s="207"/>
      <c r="L42" s="208"/>
      <c r="M42" s="23"/>
      <c r="N42" s="23"/>
      <c r="O42" s="23"/>
      <c r="P42" s="197"/>
      <c r="Q42" s="199"/>
      <c r="R42" s="202"/>
      <c r="S42" s="203"/>
      <c r="T42" s="43"/>
      <c r="U42" s="204"/>
      <c r="V42" s="201"/>
      <c r="W42" s="190">
        <f>IF(U42="","",IF(U42=F42,0.5,IF(U42&gt;F42,1,0)))</f>
      </c>
      <c r="X42" s="191"/>
      <c r="Y42" s="191"/>
      <c r="Z42" s="207"/>
      <c r="AA42" s="208"/>
    </row>
    <row r="43" spans="1:27" ht="16.5" customHeight="1" thickBot="1">
      <c r="A43" s="222"/>
      <c r="B43" s="223"/>
      <c r="C43" s="223"/>
      <c r="D43" s="223"/>
      <c r="E43" s="224"/>
      <c r="F43" s="213"/>
      <c r="G43" s="214"/>
      <c r="H43" s="190">
        <f>IF(F43="","",IF(F43=U43,0.5,IF(F43&gt;U43,1,0)))</f>
      </c>
      <c r="I43" s="191"/>
      <c r="J43" s="191"/>
      <c r="K43" s="207"/>
      <c r="L43" s="208"/>
      <c r="M43" s="23"/>
      <c r="N43" s="23"/>
      <c r="O43" s="23"/>
      <c r="P43" s="197"/>
      <c r="Q43" s="198"/>
      <c r="R43" s="198"/>
      <c r="S43" s="198"/>
      <c r="T43" s="199"/>
      <c r="U43" s="213"/>
      <c r="V43" s="214"/>
      <c r="W43" s="190">
        <f>IF(U43="","",IF(U43=F43,0.5,IF(U43&gt;F43,1,0)))</f>
      </c>
      <c r="X43" s="191"/>
      <c r="Y43" s="191"/>
      <c r="Z43" s="207"/>
      <c r="AA43" s="208"/>
    </row>
    <row r="44" spans="1:27" ht="16.5" customHeight="1" thickBot="1">
      <c r="A44" s="220"/>
      <c r="B44" s="221"/>
      <c r="C44" s="215"/>
      <c r="D44" s="216"/>
      <c r="E44" s="44"/>
      <c r="F44" s="225">
        <f>SUM(F40:G43)</f>
        <v>0</v>
      </c>
      <c r="G44" s="226"/>
      <c r="H44" s="212">
        <f>SUM(H40:J43)</f>
        <v>0</v>
      </c>
      <c r="I44" s="227"/>
      <c r="J44" s="227"/>
      <c r="K44" s="209"/>
      <c r="L44" s="210"/>
      <c r="M44" s="23"/>
      <c r="N44" s="23"/>
      <c r="O44" s="23"/>
      <c r="P44" s="220"/>
      <c r="Q44" s="221"/>
      <c r="R44" s="215"/>
      <c r="S44" s="216"/>
      <c r="T44" s="44"/>
      <c r="U44" s="225">
        <f>SUM(U40:V43)</f>
        <v>0</v>
      </c>
      <c r="V44" s="226"/>
      <c r="W44" s="217">
        <f>SUM(W40:Y43)</f>
        <v>0</v>
      </c>
      <c r="X44" s="218"/>
      <c r="Y44" s="218"/>
      <c r="Z44" s="209"/>
      <c r="AA44" s="210"/>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4"/>
      <c r="B46" s="195"/>
      <c r="C46" s="195"/>
      <c r="D46" s="195"/>
      <c r="E46" s="196"/>
      <c r="F46" s="181" t="s">
        <v>22</v>
      </c>
      <c r="G46" s="183"/>
      <c r="H46" s="181" t="s">
        <v>23</v>
      </c>
      <c r="I46" s="182"/>
      <c r="J46" s="183"/>
      <c r="K46" s="192" t="s">
        <v>24</v>
      </c>
      <c r="L46" s="193"/>
      <c r="M46" s="23"/>
      <c r="N46" s="23"/>
      <c r="O46" s="23"/>
      <c r="P46" s="194"/>
      <c r="Q46" s="195"/>
      <c r="R46" s="195"/>
      <c r="S46" s="195"/>
      <c r="T46" s="196"/>
      <c r="U46" s="181" t="s">
        <v>22</v>
      </c>
      <c r="V46" s="183"/>
      <c r="W46" s="181" t="s">
        <v>23</v>
      </c>
      <c r="X46" s="182"/>
      <c r="Y46" s="183"/>
      <c r="Z46" s="192" t="s">
        <v>24</v>
      </c>
      <c r="AA46" s="193"/>
    </row>
    <row r="47" spans="1:27" ht="16.5" customHeight="1">
      <c r="A47" s="197"/>
      <c r="B47" s="199"/>
      <c r="C47" s="202"/>
      <c r="D47" s="203"/>
      <c r="E47" s="43"/>
      <c r="F47" s="204"/>
      <c r="G47" s="201"/>
      <c r="H47" s="190">
        <f>IF(F47="","",IF(F47=U47,0.5,IF(F47&gt;U47,1,0)))</f>
      </c>
      <c r="I47" s="191"/>
      <c r="J47" s="191"/>
      <c r="K47" s="205">
        <f>IF(H51=W51,IF(F51&gt;U51,1,0),IF(H51&gt;W51,1,0))</f>
        <v>0</v>
      </c>
      <c r="L47" s="206"/>
      <c r="M47" s="23"/>
      <c r="N47" s="23"/>
      <c r="O47" s="23"/>
      <c r="P47" s="197"/>
      <c r="Q47" s="199"/>
      <c r="R47" s="202"/>
      <c r="S47" s="203"/>
      <c r="T47" s="43"/>
      <c r="U47" s="204"/>
      <c r="V47" s="201"/>
      <c r="W47" s="190">
        <f>IF(U47="","",IF(U47=F47,0.5,IF(U47&gt;F47,1,0)))</f>
      </c>
      <c r="X47" s="191"/>
      <c r="Y47" s="191"/>
      <c r="Z47" s="205">
        <f>IF(W51=H51,IF(U51&gt;F51,1,0),IF(W51&gt;H51,1,0))</f>
        <v>0</v>
      </c>
      <c r="AA47" s="206"/>
    </row>
    <row r="48" spans="1:27" ht="16.5" customHeight="1">
      <c r="A48" s="197"/>
      <c r="B48" s="198"/>
      <c r="C48" s="198"/>
      <c r="D48" s="198"/>
      <c r="E48" s="199"/>
      <c r="F48" s="204"/>
      <c r="G48" s="201"/>
      <c r="H48" s="190">
        <f>IF(F48="","",IF(F48=U48,0.5,IF(F48&gt;U48,1,0)))</f>
      </c>
      <c r="I48" s="191"/>
      <c r="J48" s="191"/>
      <c r="K48" s="207"/>
      <c r="L48" s="208"/>
      <c r="M48" s="23"/>
      <c r="N48" s="23"/>
      <c r="O48" s="23"/>
      <c r="P48" s="197"/>
      <c r="Q48" s="198"/>
      <c r="R48" s="198"/>
      <c r="S48" s="198"/>
      <c r="T48" s="199"/>
      <c r="U48" s="204"/>
      <c r="V48" s="201"/>
      <c r="W48" s="190">
        <f>IF(U48="","",IF(U48=F48,0.5,IF(U48&gt;F48,1,0)))</f>
      </c>
      <c r="X48" s="191"/>
      <c r="Y48" s="191"/>
      <c r="Z48" s="207"/>
      <c r="AA48" s="208"/>
    </row>
    <row r="49" spans="1:27" ht="16.5" customHeight="1">
      <c r="A49" s="197"/>
      <c r="B49" s="199"/>
      <c r="C49" s="202"/>
      <c r="D49" s="203"/>
      <c r="E49" s="43"/>
      <c r="F49" s="204"/>
      <c r="G49" s="201"/>
      <c r="H49" s="190">
        <f>IF(F49="","",IF(F49=U49,0.5,IF(F49&gt;U49,1,0)))</f>
      </c>
      <c r="I49" s="191"/>
      <c r="J49" s="191"/>
      <c r="K49" s="207"/>
      <c r="L49" s="208"/>
      <c r="M49" s="23"/>
      <c r="N49" s="23"/>
      <c r="O49" s="23"/>
      <c r="P49" s="197"/>
      <c r="Q49" s="199"/>
      <c r="R49" s="202"/>
      <c r="S49" s="203"/>
      <c r="T49" s="43"/>
      <c r="U49" s="204"/>
      <c r="V49" s="201"/>
      <c r="W49" s="190">
        <f>IF(U49="","",IF(U49=F49,0.5,IF(U49&gt;F49,1,0)))</f>
      </c>
      <c r="X49" s="191"/>
      <c r="Y49" s="191"/>
      <c r="Z49" s="207"/>
      <c r="AA49" s="208"/>
    </row>
    <row r="50" spans="1:27" ht="16.5" customHeight="1" thickBot="1">
      <c r="A50" s="222"/>
      <c r="B50" s="223"/>
      <c r="C50" s="223"/>
      <c r="D50" s="223"/>
      <c r="E50" s="224"/>
      <c r="F50" s="213"/>
      <c r="G50" s="214"/>
      <c r="H50" s="190">
        <f>IF(F50="","",IF(F50=U50,0.5,IF(F50&gt;U50,1,0)))</f>
      </c>
      <c r="I50" s="191"/>
      <c r="J50" s="191"/>
      <c r="K50" s="207"/>
      <c r="L50" s="208"/>
      <c r="M50" s="23"/>
      <c r="N50" s="23"/>
      <c r="O50" s="23"/>
      <c r="P50" s="197"/>
      <c r="Q50" s="198"/>
      <c r="R50" s="198"/>
      <c r="S50" s="198"/>
      <c r="T50" s="199"/>
      <c r="U50" s="213"/>
      <c r="V50" s="214"/>
      <c r="W50" s="190">
        <f>IF(U50="","",IF(U50=F50,0.5,IF(U50&gt;F50,1,0)))</f>
      </c>
      <c r="X50" s="191"/>
      <c r="Y50" s="191"/>
      <c r="Z50" s="207"/>
      <c r="AA50" s="208"/>
    </row>
    <row r="51" spans="1:27" ht="16.5" customHeight="1" thickBot="1">
      <c r="A51" s="220"/>
      <c r="B51" s="221"/>
      <c r="C51" s="215"/>
      <c r="D51" s="216"/>
      <c r="E51" s="44"/>
      <c r="F51" s="225">
        <f>SUM(F47:G50)</f>
        <v>0</v>
      </c>
      <c r="G51" s="226"/>
      <c r="H51" s="212">
        <f>SUM(H47:J50)</f>
        <v>0</v>
      </c>
      <c r="I51" s="227"/>
      <c r="J51" s="227"/>
      <c r="K51" s="209"/>
      <c r="L51" s="210"/>
      <c r="M51" s="23"/>
      <c r="N51" s="23"/>
      <c r="O51" s="23"/>
      <c r="P51" s="220"/>
      <c r="Q51" s="221"/>
      <c r="R51" s="215"/>
      <c r="S51" s="216"/>
      <c r="T51" s="44"/>
      <c r="U51" s="225">
        <f>SUM(U47:V50)</f>
        <v>0</v>
      </c>
      <c r="V51" s="226"/>
      <c r="W51" s="217">
        <f>SUM(W47:Y50)</f>
        <v>0</v>
      </c>
      <c r="X51" s="218"/>
      <c r="Y51" s="218"/>
      <c r="Z51" s="209"/>
      <c r="AA51" s="210"/>
    </row>
    <row r="52" spans="6:27" ht="16.5" customHeight="1" thickBot="1">
      <c r="F52" s="230" t="s">
        <v>22</v>
      </c>
      <c r="G52" s="230"/>
      <c r="H52" s="228" t="s">
        <v>23</v>
      </c>
      <c r="I52" s="231"/>
      <c r="J52" s="229"/>
      <c r="K52" s="228" t="s">
        <v>24</v>
      </c>
      <c r="L52" s="229"/>
      <c r="M52" s="23"/>
      <c r="N52" s="23"/>
      <c r="O52" s="23"/>
      <c r="U52" s="230" t="s">
        <v>22</v>
      </c>
      <c r="V52" s="230"/>
      <c r="W52" s="228" t="s">
        <v>23</v>
      </c>
      <c r="X52" s="231"/>
      <c r="Y52" s="229"/>
      <c r="Z52" s="228" t="s">
        <v>24</v>
      </c>
      <c r="AA52" s="229"/>
    </row>
    <row r="53" spans="1:27" ht="16.5" customHeight="1" thickBot="1">
      <c r="A53" s="234" t="s">
        <v>25</v>
      </c>
      <c r="B53" s="235"/>
      <c r="C53" s="235"/>
      <c r="D53" s="235"/>
      <c r="E53" s="235"/>
      <c r="F53" s="246">
        <f>SUM(F16,F23,F30,F37,F44,F51)</f>
        <v>0</v>
      </c>
      <c r="G53" s="247"/>
      <c r="H53" s="238">
        <f>SUM(H16,H23,H30,H37,H44,H51)</f>
        <v>0</v>
      </c>
      <c r="I53" s="239"/>
      <c r="J53" s="240"/>
      <c r="K53" s="232">
        <f>SUM(K12,K19,K26,K33,K40,K47)</f>
        <v>0</v>
      </c>
      <c r="L53" s="233"/>
      <c r="M53" s="23"/>
      <c r="N53" s="23"/>
      <c r="O53" s="23"/>
      <c r="P53" s="234" t="s">
        <v>25</v>
      </c>
      <c r="Q53" s="235"/>
      <c r="R53" s="235"/>
      <c r="S53" s="235"/>
      <c r="T53" s="235"/>
      <c r="U53" s="236">
        <f>SUM(U16,U23,U30,U37,U44,U51)</f>
        <v>0</v>
      </c>
      <c r="V53" s="237"/>
      <c r="W53" s="238">
        <f>SUM(W16,W23,W30,W37,W44,W51)</f>
        <v>0</v>
      </c>
      <c r="X53" s="239"/>
      <c r="Y53" s="240"/>
      <c r="Z53" s="238">
        <f>SUM(Z12,Z19,Z26,Z33,Z40,Z47)</f>
        <v>0</v>
      </c>
      <c r="AA53" s="240"/>
    </row>
    <row r="54" spans="1:27" ht="16.5" customHeight="1" thickBot="1">
      <c r="A54" s="234" t="s">
        <v>26</v>
      </c>
      <c r="B54" s="235"/>
      <c r="C54" s="235"/>
      <c r="D54" s="235"/>
      <c r="E54" s="244"/>
      <c r="F54" s="26"/>
      <c r="G54" s="26"/>
      <c r="K54" s="205">
        <f>IF(F53=0,0,IF(F53=U53,1,IF(F53&gt;U53,2,0)))</f>
        <v>0</v>
      </c>
      <c r="L54" s="206"/>
      <c r="M54" s="27"/>
      <c r="N54" s="28"/>
      <c r="O54" s="27"/>
      <c r="P54" s="234" t="s">
        <v>26</v>
      </c>
      <c r="Q54" s="235"/>
      <c r="R54" s="235"/>
      <c r="S54" s="235"/>
      <c r="T54" s="244"/>
      <c r="U54" s="29"/>
      <c r="V54" s="29"/>
      <c r="W54" s="30"/>
      <c r="X54" s="30"/>
      <c r="Y54" s="30"/>
      <c r="Z54" s="241">
        <f>IF(U53=0,0,IF(U53=F53,1,IF(U53&gt;F53,2,0)))</f>
        <v>0</v>
      </c>
      <c r="AA54" s="242"/>
    </row>
    <row r="55" spans="1:27" ht="16.5" customHeight="1" thickBot="1">
      <c r="A55" s="234" t="s">
        <v>27</v>
      </c>
      <c r="B55" s="235"/>
      <c r="C55" s="235"/>
      <c r="D55" s="235"/>
      <c r="E55" s="244"/>
      <c r="F55" s="31"/>
      <c r="G55" s="31"/>
      <c r="I55" s="232">
        <f>SUM(K53:L54)</f>
        <v>0</v>
      </c>
      <c r="J55" s="245"/>
      <c r="K55" s="245"/>
      <c r="L55" s="233"/>
      <c r="N55" s="32"/>
      <c r="P55" s="243" t="s">
        <v>27</v>
      </c>
      <c r="Q55" s="235"/>
      <c r="R55" s="235"/>
      <c r="S55" s="235"/>
      <c r="T55" s="244"/>
      <c r="U55" s="33"/>
      <c r="V55" s="33"/>
      <c r="W55" s="33"/>
      <c r="X55" s="232">
        <f>SUM(Z53:AA54)</f>
        <v>0</v>
      </c>
      <c r="Y55" s="245"/>
      <c r="Z55" s="245"/>
      <c r="AA55" s="233"/>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232">
        <f>IF(I55=X55,1,IF(I55&gt;X55,2,0))</f>
        <v>1</v>
      </c>
      <c r="K57" s="245"/>
      <c r="L57" s="245"/>
      <c r="M57" s="233"/>
      <c r="N57" s="40" t="s">
        <v>29</v>
      </c>
      <c r="O57" s="238">
        <f>IF(X55=I55,1,IF(X55&gt;I55,2,0))</f>
        <v>1</v>
      </c>
      <c r="P57" s="240"/>
      <c r="Q57" s="41"/>
    </row>
    <row r="58" spans="1:28" ht="16.5" customHeight="1">
      <c r="A58" s="248"/>
      <c r="B58" s="248"/>
      <c r="C58" s="248"/>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248"/>
      <c r="B59" s="248"/>
      <c r="C59" s="248"/>
      <c r="D59" s="26"/>
      <c r="E59" s="42"/>
      <c r="F59" s="42"/>
      <c r="G59" s="124"/>
      <c r="H59" s="125"/>
      <c r="I59" s="126"/>
      <c r="J59" s="125"/>
      <c r="K59" s="125"/>
      <c r="L59" s="125"/>
      <c r="M59" s="249"/>
      <c r="N59" s="249"/>
      <c r="O59" s="249"/>
      <c r="P59" s="249"/>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252"/>
      <c r="B61" s="252"/>
      <c r="C61" s="252"/>
      <c r="D61" s="252"/>
      <c r="E61" s="252"/>
      <c r="F61" s="252"/>
      <c r="G61" s="125"/>
      <c r="H61" s="125"/>
      <c r="I61" s="253"/>
      <c r="J61" s="253"/>
      <c r="K61" s="253"/>
      <c r="L61" s="253"/>
      <c r="M61" s="253"/>
      <c r="N61" s="253"/>
      <c r="O61" s="253"/>
      <c r="P61" s="253"/>
      <c r="Q61" s="253"/>
      <c r="R61" s="128"/>
      <c r="S61" s="125"/>
      <c r="T61" s="252"/>
      <c r="U61" s="252"/>
      <c r="V61" s="252"/>
      <c r="W61" s="252"/>
      <c r="X61" s="252"/>
      <c r="Y61" s="252"/>
      <c r="Z61" s="252"/>
      <c r="AA61" s="252"/>
      <c r="AB61" s="21"/>
    </row>
    <row r="62" spans="1:27" ht="16.5" customHeight="1">
      <c r="A62" s="254"/>
      <c r="B62" s="254"/>
      <c r="C62" s="254"/>
      <c r="D62" s="254"/>
      <c r="E62" s="254"/>
      <c r="F62" s="254"/>
      <c r="G62" s="125"/>
      <c r="H62" s="125"/>
      <c r="I62" s="255"/>
      <c r="J62" s="255"/>
      <c r="K62" s="255"/>
      <c r="L62" s="255"/>
      <c r="M62" s="255"/>
      <c r="N62" s="255"/>
      <c r="O62" s="255"/>
      <c r="P62" s="255"/>
      <c r="Q62" s="255"/>
      <c r="R62" s="128"/>
      <c r="S62" s="125"/>
      <c r="T62" s="254"/>
      <c r="U62" s="254"/>
      <c r="V62" s="254"/>
      <c r="W62" s="254"/>
      <c r="X62" s="254"/>
      <c r="Y62" s="254"/>
      <c r="Z62" s="254"/>
      <c r="AA62" s="254"/>
    </row>
    <row r="63" spans="1:27" ht="16.5" customHeight="1">
      <c r="A63" s="250"/>
      <c r="B63" s="250"/>
      <c r="C63" s="250"/>
      <c r="D63" s="250"/>
      <c r="E63" s="250"/>
      <c r="F63" s="250"/>
      <c r="G63" s="125"/>
      <c r="H63" s="125"/>
      <c r="I63" s="251"/>
      <c r="J63" s="251"/>
      <c r="K63" s="251"/>
      <c r="L63" s="251"/>
      <c r="M63" s="251"/>
      <c r="N63" s="251"/>
      <c r="O63" s="251"/>
      <c r="P63" s="251"/>
      <c r="Q63" s="251"/>
      <c r="R63" s="125"/>
      <c r="S63" s="125"/>
      <c r="T63" s="250"/>
      <c r="U63" s="250"/>
      <c r="V63" s="250"/>
      <c r="W63" s="250"/>
      <c r="X63" s="250"/>
      <c r="Y63" s="250"/>
      <c r="Z63" s="250"/>
      <c r="AA63" s="250"/>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A63:F63"/>
    <mergeCell ref="I63:Q63"/>
    <mergeCell ref="T63:AA63"/>
    <mergeCell ref="A61:F61"/>
    <mergeCell ref="I61:Q61"/>
    <mergeCell ref="T61:AA61"/>
    <mergeCell ref="A62:F62"/>
    <mergeCell ref="I62:Q62"/>
    <mergeCell ref="T62:AA62"/>
    <mergeCell ref="A59:C59"/>
    <mergeCell ref="M59:P59"/>
    <mergeCell ref="A55:E55"/>
    <mergeCell ref="I55:L55"/>
    <mergeCell ref="O57:P57"/>
    <mergeCell ref="P54:T54"/>
    <mergeCell ref="A58:C58"/>
    <mergeCell ref="J57:M57"/>
    <mergeCell ref="Z54:AA54"/>
    <mergeCell ref="P55:T55"/>
    <mergeCell ref="Z53:AA53"/>
    <mergeCell ref="X55:AA55"/>
    <mergeCell ref="K54:L54"/>
    <mergeCell ref="A54:E54"/>
    <mergeCell ref="A53:E53"/>
    <mergeCell ref="F53:G53"/>
    <mergeCell ref="H53:J53"/>
    <mergeCell ref="C51:D51"/>
    <mergeCell ref="F51:G51"/>
    <mergeCell ref="F52:G52"/>
    <mergeCell ref="H52:J52"/>
    <mergeCell ref="Z52:AA52"/>
    <mergeCell ref="K53:L53"/>
    <mergeCell ref="P53:T53"/>
    <mergeCell ref="U53:V53"/>
    <mergeCell ref="W53:Y53"/>
    <mergeCell ref="W52:Y52"/>
    <mergeCell ref="K52:L52"/>
    <mergeCell ref="U52:V52"/>
    <mergeCell ref="W49:Y49"/>
    <mergeCell ref="A50:E50"/>
    <mergeCell ref="F50:G50"/>
    <mergeCell ref="H50:J50"/>
    <mergeCell ref="P50:T50"/>
    <mergeCell ref="U50:V50"/>
    <mergeCell ref="A49:B49"/>
    <mergeCell ref="C49:D49"/>
    <mergeCell ref="U49:V49"/>
    <mergeCell ref="F49:G49"/>
    <mergeCell ref="A51:B51"/>
    <mergeCell ref="H51:J51"/>
    <mergeCell ref="P51:Q51"/>
    <mergeCell ref="Z47:AA51"/>
    <mergeCell ref="R47:S47"/>
    <mergeCell ref="U47:V47"/>
    <mergeCell ref="W47:Y47"/>
    <mergeCell ref="R51:S51"/>
    <mergeCell ref="U51:V51"/>
    <mergeCell ref="W51:Y51"/>
    <mergeCell ref="U48:V48"/>
    <mergeCell ref="W48:Y48"/>
    <mergeCell ref="W50:Y50"/>
    <mergeCell ref="A48:E48"/>
    <mergeCell ref="F48:G48"/>
    <mergeCell ref="H48:J48"/>
    <mergeCell ref="P48:T48"/>
    <mergeCell ref="H49:J49"/>
    <mergeCell ref="P49:Q49"/>
    <mergeCell ref="R49:S49"/>
    <mergeCell ref="Z46:AA46"/>
    <mergeCell ref="A47:B47"/>
    <mergeCell ref="C47:D47"/>
    <mergeCell ref="F47:G47"/>
    <mergeCell ref="H47:J47"/>
    <mergeCell ref="K47:L51"/>
    <mergeCell ref="P47:Q47"/>
    <mergeCell ref="P46:T46"/>
    <mergeCell ref="U46:V46"/>
    <mergeCell ref="W46:Y46"/>
    <mergeCell ref="C44:D44"/>
    <mergeCell ref="F44:G44"/>
    <mergeCell ref="A46:E46"/>
    <mergeCell ref="F46:G46"/>
    <mergeCell ref="H46:J46"/>
    <mergeCell ref="K46:L46"/>
    <mergeCell ref="W44:Y44"/>
    <mergeCell ref="W43:Y43"/>
    <mergeCell ref="R44:S44"/>
    <mergeCell ref="U44:V44"/>
    <mergeCell ref="P42:Q42"/>
    <mergeCell ref="R42:S42"/>
    <mergeCell ref="P43:T43"/>
    <mergeCell ref="U43:V43"/>
    <mergeCell ref="P41:T41"/>
    <mergeCell ref="F42:G42"/>
    <mergeCell ref="A42:B42"/>
    <mergeCell ref="W42:Y42"/>
    <mergeCell ref="U41:V41"/>
    <mergeCell ref="K40:L44"/>
    <mergeCell ref="H42:J42"/>
    <mergeCell ref="P40:Q40"/>
    <mergeCell ref="A41:E41"/>
    <mergeCell ref="C42:D42"/>
    <mergeCell ref="F41:G41"/>
    <mergeCell ref="H41:J41"/>
    <mergeCell ref="A44:B44"/>
    <mergeCell ref="A40:B40"/>
    <mergeCell ref="C40:D40"/>
    <mergeCell ref="A43:E43"/>
    <mergeCell ref="F43:G43"/>
    <mergeCell ref="H43:J43"/>
    <mergeCell ref="H44:J44"/>
    <mergeCell ref="F40:G40"/>
    <mergeCell ref="Z39:AA39"/>
    <mergeCell ref="P39:T39"/>
    <mergeCell ref="U39:V39"/>
    <mergeCell ref="R40:S40"/>
    <mergeCell ref="U40:V40"/>
    <mergeCell ref="W40:Y40"/>
    <mergeCell ref="Z40:AA44"/>
    <mergeCell ref="W41:Y41"/>
    <mergeCell ref="U42:V42"/>
    <mergeCell ref="P44:Q44"/>
    <mergeCell ref="A36:E36"/>
    <mergeCell ref="F36:G36"/>
    <mergeCell ref="H36:J36"/>
    <mergeCell ref="W37:Y37"/>
    <mergeCell ref="A37:B37"/>
    <mergeCell ref="C37:D37"/>
    <mergeCell ref="U37:V37"/>
    <mergeCell ref="F37:G37"/>
    <mergeCell ref="H37:J37"/>
    <mergeCell ref="P37:Q37"/>
    <mergeCell ref="H40:J40"/>
    <mergeCell ref="W39:Y39"/>
    <mergeCell ref="A39:E39"/>
    <mergeCell ref="F39:G39"/>
    <mergeCell ref="H39:J39"/>
    <mergeCell ref="K39:L39"/>
    <mergeCell ref="R37:S37"/>
    <mergeCell ref="P36:T36"/>
    <mergeCell ref="Z33:AA37"/>
    <mergeCell ref="R33:S33"/>
    <mergeCell ref="U33:V33"/>
    <mergeCell ref="W33:Y33"/>
    <mergeCell ref="W35:Y35"/>
    <mergeCell ref="U36:V36"/>
    <mergeCell ref="U34:V34"/>
    <mergeCell ref="W34:Y34"/>
    <mergeCell ref="W36:Y36"/>
    <mergeCell ref="U32:V32"/>
    <mergeCell ref="W32:Y32"/>
    <mergeCell ref="H35:J35"/>
    <mergeCell ref="P35:Q35"/>
    <mergeCell ref="R35:S35"/>
    <mergeCell ref="K32:L32"/>
    <mergeCell ref="P33:Q33"/>
    <mergeCell ref="P32:T32"/>
    <mergeCell ref="U35:V35"/>
    <mergeCell ref="F34:G34"/>
    <mergeCell ref="H34:J34"/>
    <mergeCell ref="P34:T34"/>
    <mergeCell ref="A35:B35"/>
    <mergeCell ref="C35:D35"/>
    <mergeCell ref="F35:G35"/>
    <mergeCell ref="Z32:AA32"/>
    <mergeCell ref="A33:B33"/>
    <mergeCell ref="C33:D33"/>
    <mergeCell ref="F33:G33"/>
    <mergeCell ref="H33:J33"/>
    <mergeCell ref="K33:L37"/>
    <mergeCell ref="A32:E32"/>
    <mergeCell ref="F32:G32"/>
    <mergeCell ref="H32:J32"/>
    <mergeCell ref="A34:E34"/>
    <mergeCell ref="C30:D30"/>
    <mergeCell ref="F30:G30"/>
    <mergeCell ref="H30:J30"/>
    <mergeCell ref="C26:D26"/>
    <mergeCell ref="F26:G26"/>
    <mergeCell ref="H26:J26"/>
    <mergeCell ref="H29:J29"/>
    <mergeCell ref="A27:E27"/>
    <mergeCell ref="F27:G27"/>
    <mergeCell ref="A30:B30"/>
    <mergeCell ref="P28:Q28"/>
    <mergeCell ref="H27:J27"/>
    <mergeCell ref="A28:B28"/>
    <mergeCell ref="A29:E29"/>
    <mergeCell ref="F29:G29"/>
    <mergeCell ref="C28:D28"/>
    <mergeCell ref="F28:G28"/>
    <mergeCell ref="A26:B26"/>
    <mergeCell ref="Z25:AA25"/>
    <mergeCell ref="P25:T25"/>
    <mergeCell ref="U25:V25"/>
    <mergeCell ref="P26:Q26"/>
    <mergeCell ref="U26:V26"/>
    <mergeCell ref="W26:Y26"/>
    <mergeCell ref="Z26:AA30"/>
    <mergeCell ref="A25:E25"/>
    <mergeCell ref="F25:G25"/>
    <mergeCell ref="H25:J25"/>
    <mergeCell ref="K25:L25"/>
    <mergeCell ref="P30:Q30"/>
    <mergeCell ref="R30:S30"/>
    <mergeCell ref="R28:S28"/>
    <mergeCell ref="P29:T29"/>
    <mergeCell ref="R26:S26"/>
    <mergeCell ref="P27:T27"/>
    <mergeCell ref="H28:J28"/>
    <mergeCell ref="K26:L30"/>
    <mergeCell ref="U30:V30"/>
    <mergeCell ref="W25:Y25"/>
    <mergeCell ref="W30:Y30"/>
    <mergeCell ref="W28:Y28"/>
    <mergeCell ref="W29:Y29"/>
    <mergeCell ref="U28:V28"/>
    <mergeCell ref="U29:V29"/>
    <mergeCell ref="P23:Q23"/>
    <mergeCell ref="R23:S23"/>
    <mergeCell ref="W23:Y23"/>
    <mergeCell ref="W27:Y27"/>
    <mergeCell ref="U27:V27"/>
    <mergeCell ref="U23:V23"/>
    <mergeCell ref="A23:B23"/>
    <mergeCell ref="C23:D23"/>
    <mergeCell ref="F23:G23"/>
    <mergeCell ref="H23:J23"/>
    <mergeCell ref="Z18:AA18"/>
    <mergeCell ref="A22:E22"/>
    <mergeCell ref="F22:G22"/>
    <mergeCell ref="H22:J22"/>
    <mergeCell ref="P22:T22"/>
    <mergeCell ref="W21:Y21"/>
    <mergeCell ref="Z19:AA23"/>
    <mergeCell ref="R19:S19"/>
    <mergeCell ref="U19:V19"/>
    <mergeCell ref="W19:Y19"/>
    <mergeCell ref="W22:Y22"/>
    <mergeCell ref="U21:V21"/>
    <mergeCell ref="U20:V20"/>
    <mergeCell ref="W20:Y20"/>
    <mergeCell ref="U16:V16"/>
    <mergeCell ref="A19:B19"/>
    <mergeCell ref="C19:D19"/>
    <mergeCell ref="F19:G19"/>
    <mergeCell ref="H19:J19"/>
    <mergeCell ref="K19:L23"/>
    <mergeCell ref="U22:V22"/>
    <mergeCell ref="A21:B21"/>
    <mergeCell ref="R21:S21"/>
    <mergeCell ref="H21:J21"/>
    <mergeCell ref="P21:Q21"/>
    <mergeCell ref="A16:B16"/>
    <mergeCell ref="A18:E18"/>
    <mergeCell ref="F18:G18"/>
    <mergeCell ref="P19:Q19"/>
    <mergeCell ref="P20:T20"/>
    <mergeCell ref="C21:D21"/>
    <mergeCell ref="F21:G21"/>
    <mergeCell ref="P15:T15"/>
    <mergeCell ref="C16:D16"/>
    <mergeCell ref="F16:G16"/>
    <mergeCell ref="P16:Q16"/>
    <mergeCell ref="A15:E15"/>
    <mergeCell ref="F15:G15"/>
    <mergeCell ref="H15:J15"/>
    <mergeCell ref="W15:Y15"/>
    <mergeCell ref="W16:Y16"/>
    <mergeCell ref="A20:E20"/>
    <mergeCell ref="U18:V18"/>
    <mergeCell ref="W18:Y18"/>
    <mergeCell ref="F20:G20"/>
    <mergeCell ref="H20:J20"/>
    <mergeCell ref="H18:J18"/>
    <mergeCell ref="K18:L18"/>
    <mergeCell ref="P18:T18"/>
    <mergeCell ref="A14:B14"/>
    <mergeCell ref="C14:D14"/>
    <mergeCell ref="Z12:AA16"/>
    <mergeCell ref="H16:J16"/>
    <mergeCell ref="W14:Y14"/>
    <mergeCell ref="U15:V15"/>
    <mergeCell ref="W13:Y13"/>
    <mergeCell ref="U14:V14"/>
    <mergeCell ref="R16:S16"/>
    <mergeCell ref="K12:L16"/>
    <mergeCell ref="A13:E13"/>
    <mergeCell ref="U12:V12"/>
    <mergeCell ref="F12:G12"/>
    <mergeCell ref="H12:J12"/>
    <mergeCell ref="R12:S12"/>
    <mergeCell ref="P12:Q12"/>
    <mergeCell ref="H13:J13"/>
    <mergeCell ref="A12:B12"/>
    <mergeCell ref="C12:D12"/>
    <mergeCell ref="U13:V13"/>
    <mergeCell ref="P13:T13"/>
    <mergeCell ref="F13:G13"/>
    <mergeCell ref="R14:S14"/>
    <mergeCell ref="F14:G14"/>
    <mergeCell ref="H14:J14"/>
    <mergeCell ref="P14:Q14"/>
    <mergeCell ref="W12:Y12"/>
    <mergeCell ref="U9:AA10"/>
    <mergeCell ref="A10:E10"/>
    <mergeCell ref="Z11:AA11"/>
    <mergeCell ref="A11:E11"/>
    <mergeCell ref="F11:G11"/>
    <mergeCell ref="H11:J11"/>
    <mergeCell ref="K11:L11"/>
    <mergeCell ref="P11:T11"/>
    <mergeCell ref="U11:V11"/>
    <mergeCell ref="W11:Y11"/>
    <mergeCell ref="V5:W5"/>
    <mergeCell ref="X5:Y5"/>
    <mergeCell ref="U8:AA8"/>
    <mergeCell ref="Z5:AA5"/>
    <mergeCell ref="X6:AA6"/>
    <mergeCell ref="R5:U5"/>
    <mergeCell ref="A9:B9"/>
    <mergeCell ref="C9:D9"/>
    <mergeCell ref="F9:L10"/>
    <mergeCell ref="P9:Q9"/>
    <mergeCell ref="P10:T10"/>
    <mergeCell ref="R9:S9"/>
    <mergeCell ref="F8:L8"/>
    <mergeCell ref="P8:T8"/>
    <mergeCell ref="D6:F6"/>
    <mergeCell ref="G6:L6"/>
    <mergeCell ref="P6:R6"/>
    <mergeCell ref="T6:V6"/>
    <mergeCell ref="A7:D7"/>
    <mergeCell ref="A8:E8"/>
    <mergeCell ref="D5:F5"/>
    <mergeCell ref="G5:L5"/>
    <mergeCell ref="V1:AA1"/>
    <mergeCell ref="V2:AA2"/>
    <mergeCell ref="D4:F4"/>
    <mergeCell ref="G4:L4"/>
    <mergeCell ref="Q4:T4"/>
    <mergeCell ref="U4:V4"/>
    <mergeCell ref="W4:AA4"/>
    <mergeCell ref="P5:Q5"/>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70"/>
  <sheetViews>
    <sheetView zoomScalePageLayoutView="0" workbookViewId="0" topLeftCell="A1">
      <selection activeCell="M14" sqref="M14"/>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7</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120</v>
      </c>
      <c r="R4" s="99" t="s">
        <v>121</v>
      </c>
      <c r="S4" s="99" t="s">
        <v>122</v>
      </c>
      <c r="T4" s="99" t="s">
        <v>128</v>
      </c>
      <c r="U4" s="99" t="s">
        <v>129</v>
      </c>
      <c r="V4" s="106" t="s">
        <v>77</v>
      </c>
      <c r="W4" s="99" t="s">
        <v>56</v>
      </c>
      <c r="X4" s="99" t="s">
        <v>78</v>
      </c>
      <c r="Y4" s="100"/>
      <c r="Z4" s="83"/>
      <c r="AA4" s="83"/>
      <c r="AB4" s="83"/>
      <c r="AC4" s="83"/>
      <c r="AD4" s="83"/>
      <c r="AE4" s="84"/>
    </row>
    <row r="5" spans="1:31" ht="12.75">
      <c r="A5" s="50">
        <v>1</v>
      </c>
      <c r="B5" s="50" t="str">
        <f>Ekipe!$A$3</f>
        <v>KEGLBAR 2</v>
      </c>
      <c r="C5" s="50" t="str">
        <f>Ekipe!A88</f>
        <v>KUHAR PRIMOŽ</v>
      </c>
      <c r="D5" s="50">
        <f>Ekipe!B88</f>
        <v>578</v>
      </c>
      <c r="E5" s="50">
        <f>Ekipe!C88</f>
        <v>544</v>
      </c>
      <c r="F5" s="50">
        <f>Ekipe!D88</f>
        <v>537</v>
      </c>
      <c r="G5" s="50">
        <f>Ekipe!E88</f>
        <v>555</v>
      </c>
      <c r="H5" s="50">
        <f>Ekipe!F88</f>
        <v>562</v>
      </c>
      <c r="I5" s="50">
        <f>Ekipe!G88</f>
        <v>586</v>
      </c>
      <c r="J5" s="50">
        <f>Ekipe!H88</f>
        <v>588</v>
      </c>
      <c r="K5" s="50">
        <f>Ekipe!I88</f>
        <v>0</v>
      </c>
      <c r="L5" s="50">
        <f>Ekipe!J88</f>
        <v>0</v>
      </c>
      <c r="M5" s="50">
        <f>Ekipe!K88</f>
        <v>0</v>
      </c>
      <c r="N5" s="50">
        <f>Ekipe!L88</f>
        <v>0</v>
      </c>
      <c r="O5" s="50">
        <f>Ekipe!M88</f>
        <v>0</v>
      </c>
      <c r="P5" s="50">
        <f>Ekipe!N88</f>
        <v>0</v>
      </c>
      <c r="Q5" s="50">
        <f>Ekipe!O88</f>
        <v>0</v>
      </c>
      <c r="R5" s="50">
        <f>Ekipe!P88</f>
        <v>0</v>
      </c>
      <c r="S5" s="50">
        <f>Ekipe!Q88</f>
        <v>0</v>
      </c>
      <c r="T5" s="50">
        <f>Ekipe!R88</f>
        <v>0</v>
      </c>
      <c r="U5" s="50">
        <f>Ekipe!S88</f>
        <v>0</v>
      </c>
      <c r="V5" s="107">
        <f>IF(ISERR(W5/($E$2-Y5)),0,W5/($E$2-Y5))</f>
        <v>564.2857142857143</v>
      </c>
      <c r="W5" s="50">
        <f>SUM(D5:U5)</f>
        <v>3950</v>
      </c>
      <c r="X5" s="50">
        <v>0</v>
      </c>
      <c r="Y5" s="50">
        <f>SUM(IF(D5=0,1,0),IF(E5=0,1,0),IF(F5=0,1,0),IF(G5=0,1,0),IF(H5=0,1,0),IF(I5=0,1,0),IF(J5=0,1,0),IF(K5=0,1,0),IF(L5=0,1,0),IF(M5=0,1,0),IF(N5=0,1,0),IF(O5=0,1,0),IF(P5=0,1,0),IF(Q5=0,1,0),IF(R5=0,1,0),IF(S5=0,1,0),IF(T5=0,1,0),IF(U5=0,1,0))-18+$E$2</f>
        <v>0</v>
      </c>
      <c r="Z5" s="85"/>
      <c r="AA5" s="85"/>
      <c r="AB5" s="85"/>
      <c r="AC5" s="85"/>
      <c r="AD5" s="85"/>
      <c r="AE5" s="86"/>
    </row>
    <row r="6" spans="1:31" ht="12.75">
      <c r="A6" s="50">
        <v>2</v>
      </c>
      <c r="B6" s="50" t="s">
        <v>142</v>
      </c>
      <c r="C6" s="50" t="str">
        <f>Ekipe!A102</f>
        <v>CVAR ANEJ</v>
      </c>
      <c r="D6" s="50">
        <f>Ekipe!B102</f>
        <v>593</v>
      </c>
      <c r="E6" s="50">
        <f>Ekipe!C102</f>
        <v>502</v>
      </c>
      <c r="F6" s="50">
        <f>Ekipe!D102</f>
        <v>534</v>
      </c>
      <c r="G6" s="50">
        <f>Ekipe!E102</f>
        <v>550</v>
      </c>
      <c r="H6" s="50">
        <f>Ekipe!F102</f>
        <v>573</v>
      </c>
      <c r="I6" s="50">
        <f>Ekipe!G102</f>
        <v>0</v>
      </c>
      <c r="J6" s="50">
        <f>Ekipe!H102</f>
        <v>564</v>
      </c>
      <c r="K6" s="50">
        <f>Ekipe!I102</f>
        <v>0</v>
      </c>
      <c r="L6" s="50">
        <f>Ekipe!J102</f>
        <v>0</v>
      </c>
      <c r="M6" s="50">
        <f>Ekipe!K102</f>
        <v>0</v>
      </c>
      <c r="N6" s="50">
        <f>Ekipe!L102</f>
        <v>0</v>
      </c>
      <c r="O6" s="50">
        <f>Ekipe!M102</f>
        <v>0</v>
      </c>
      <c r="P6" s="50">
        <f>Ekipe!N102</f>
        <v>0</v>
      </c>
      <c r="Q6" s="50">
        <f>Ekipe!O102</f>
        <v>0</v>
      </c>
      <c r="R6" s="50">
        <f>Ekipe!P102</f>
        <v>0</v>
      </c>
      <c r="S6" s="50">
        <f>Ekipe!Q102</f>
        <v>0</v>
      </c>
      <c r="T6" s="50">
        <f>Ekipe!R102</f>
        <v>0</v>
      </c>
      <c r="U6" s="50">
        <f>Ekipe!S102</f>
        <v>0</v>
      </c>
      <c r="V6" s="107">
        <f>IF(ISERR(W6/($E$2-Y6)),0,W6/($E$2-Y6))</f>
        <v>552.6666666666666</v>
      </c>
      <c r="W6" s="50">
        <f>SUM(D6:U6)</f>
        <v>3316</v>
      </c>
      <c r="X6" s="50">
        <v>1</v>
      </c>
      <c r="Y6" s="50">
        <f aca="true" t="shared" si="0" ref="Y6:Y69">SUM(IF(D6=0,1,0),IF(E6=0,1,0),IF(F6=0,1,0),IF(G6=0,1,0),IF(H6=0,1,0),IF(I6=0,1,0),IF(J6=0,1,0),IF(K6=0,1,0),IF(L6=0,1,0),IF(M6=0,1,0),IF(N6=0,1,0),IF(O6=0,1,0),IF(P6=0,1,0),IF(Q6=0,1,0),IF(R6=0,1,0),IF(S6=0,1,0),IF(T6=0,1,0),IF(U6=0,1,0))-18+$E$2</f>
        <v>1</v>
      </c>
      <c r="Z6" s="85"/>
      <c r="AA6" s="85"/>
      <c r="AB6" s="85"/>
      <c r="AC6" s="85"/>
      <c r="AD6" s="85"/>
      <c r="AE6" s="86"/>
    </row>
    <row r="7" spans="1:31" ht="12.75">
      <c r="A7" s="50">
        <v>3</v>
      </c>
      <c r="B7" s="131" t="s">
        <v>108</v>
      </c>
      <c r="C7" s="50" t="str">
        <f>Ekipe!A174</f>
        <v>SEVER IGOR</v>
      </c>
      <c r="D7" s="50">
        <f>Ekipe!B174</f>
        <v>559</v>
      </c>
      <c r="E7" s="50">
        <f>Ekipe!C174</f>
        <v>543</v>
      </c>
      <c r="F7" s="50">
        <f>Ekipe!D174</f>
        <v>552</v>
      </c>
      <c r="G7" s="50">
        <f>Ekipe!E174</f>
        <v>551</v>
      </c>
      <c r="H7" s="50">
        <f>Ekipe!F174</f>
        <v>545</v>
      </c>
      <c r="I7" s="50">
        <f>Ekipe!G174</f>
        <v>547</v>
      </c>
      <c r="J7" s="50">
        <f>Ekipe!H174</f>
        <v>545</v>
      </c>
      <c r="K7" s="50">
        <f>Ekipe!I174</f>
        <v>0</v>
      </c>
      <c r="L7" s="50">
        <f>Ekipe!J174</f>
        <v>0</v>
      </c>
      <c r="M7" s="50">
        <f>Ekipe!K174</f>
        <v>0</v>
      </c>
      <c r="N7" s="50">
        <f>Ekipe!L174</f>
        <v>0</v>
      </c>
      <c r="O7" s="50">
        <f>Ekipe!M174</f>
        <v>0</v>
      </c>
      <c r="P7" s="50">
        <f>Ekipe!N174</f>
        <v>0</v>
      </c>
      <c r="Q7" s="50">
        <f>Ekipe!O174</f>
        <v>0</v>
      </c>
      <c r="R7" s="50">
        <f>Ekipe!P174</f>
        <v>0</v>
      </c>
      <c r="S7" s="50">
        <f>Ekipe!Q174</f>
        <v>0</v>
      </c>
      <c r="T7" s="50">
        <f>Ekipe!R174</f>
        <v>0</v>
      </c>
      <c r="U7" s="50">
        <f>Ekipe!S174</f>
        <v>0</v>
      </c>
      <c r="V7" s="107">
        <f>IF(ISERR(W7/($E$2-Y7)),0,W7/($E$2-Y7))</f>
        <v>548.8571428571429</v>
      </c>
      <c r="W7" s="50">
        <f>SUM(D7:U7)</f>
        <v>3842</v>
      </c>
      <c r="X7" s="50">
        <v>0</v>
      </c>
      <c r="Y7" s="50">
        <f t="shared" si="0"/>
        <v>0</v>
      </c>
      <c r="Z7" s="85"/>
      <c r="AA7" s="85"/>
      <c r="AB7" s="85"/>
      <c r="AC7" s="85"/>
      <c r="AD7" s="85"/>
      <c r="AE7" s="86"/>
    </row>
    <row r="8" spans="1:31" ht="12.75">
      <c r="A8" s="50">
        <v>4</v>
      </c>
      <c r="B8" s="50" t="str">
        <f>Ekipe!$A$2</f>
        <v>OBRTNIKI EL.JEŠOVNIK</v>
      </c>
      <c r="C8" s="50" t="str">
        <f>Ekipe!A67</f>
        <v>JEŠOVNIK MARKO</v>
      </c>
      <c r="D8" s="50">
        <v>0</v>
      </c>
      <c r="E8" s="50">
        <f>Ekipe!C67</f>
        <v>529</v>
      </c>
      <c r="F8" s="50">
        <f>Ekipe!D67</f>
        <v>548</v>
      </c>
      <c r="G8" s="50">
        <f>Ekipe!E67</f>
        <v>553</v>
      </c>
      <c r="H8" s="50">
        <f>Ekipe!F67</f>
        <v>0</v>
      </c>
      <c r="I8" s="50">
        <f>Ekipe!G67</f>
        <v>0</v>
      </c>
      <c r="J8" s="50">
        <f>Ekipe!H67</f>
        <v>548</v>
      </c>
      <c r="K8" s="50">
        <f>Ekipe!I67</f>
        <v>0</v>
      </c>
      <c r="L8" s="50">
        <f>Ekipe!J67</f>
        <v>0</v>
      </c>
      <c r="M8" s="50">
        <f>Ekipe!K67</f>
        <v>0</v>
      </c>
      <c r="N8" s="50">
        <f>Ekipe!L67</f>
        <v>0</v>
      </c>
      <c r="O8" s="50">
        <f>Ekipe!M67</f>
        <v>0</v>
      </c>
      <c r="P8" s="50">
        <f>Ekipe!N67</f>
        <v>0</v>
      </c>
      <c r="Q8" s="50">
        <f>Ekipe!O67</f>
        <v>0</v>
      </c>
      <c r="R8" s="50">
        <f>Ekipe!P67</f>
        <v>0</v>
      </c>
      <c r="S8" s="50">
        <f>Ekipe!Q67</f>
        <v>0</v>
      </c>
      <c r="T8" s="50">
        <f>Ekipe!R67</f>
        <v>0</v>
      </c>
      <c r="U8" s="50">
        <f>Ekipe!S67</f>
        <v>0</v>
      </c>
      <c r="V8" s="107">
        <f>IF(ISERR(W8/($E$2-Y8)),0,W8/($E$2-Y8))</f>
        <v>544.5</v>
      </c>
      <c r="W8" s="50">
        <f>SUM(D8:U8)</f>
        <v>2178</v>
      </c>
      <c r="X8" s="50">
        <v>3</v>
      </c>
      <c r="Y8" s="50">
        <f t="shared" si="0"/>
        <v>3</v>
      </c>
      <c r="Z8" s="85"/>
      <c r="AA8" s="85"/>
      <c r="AB8" s="85"/>
      <c r="AC8" s="85"/>
      <c r="AD8" s="85"/>
      <c r="AE8" s="86"/>
    </row>
    <row r="9" spans="1:31" ht="12.75">
      <c r="A9" s="50">
        <v>5</v>
      </c>
      <c r="B9" s="50" t="str">
        <f>Ekipe!$A$3</f>
        <v>KEGLBAR 2</v>
      </c>
      <c r="C9" s="50" t="str">
        <f>Ekipe!A87</f>
        <v>SEKIRNIK BOGDAN</v>
      </c>
      <c r="D9" s="50">
        <f>Ekipe!B87</f>
        <v>510</v>
      </c>
      <c r="E9" s="50">
        <f>Ekipe!C87</f>
        <v>586</v>
      </c>
      <c r="F9" s="50">
        <f>Ekipe!D87</f>
        <v>560</v>
      </c>
      <c r="G9" s="50">
        <f>Ekipe!E87</f>
        <v>553</v>
      </c>
      <c r="H9" s="50">
        <f>Ekipe!F87</f>
        <v>534</v>
      </c>
      <c r="I9" s="50">
        <f>Ekipe!G87</f>
        <v>520</v>
      </c>
      <c r="J9" s="50">
        <f>Ekipe!H87</f>
        <v>524</v>
      </c>
      <c r="K9" s="50">
        <f>Ekipe!I87</f>
        <v>0</v>
      </c>
      <c r="L9" s="50">
        <f>Ekipe!J87</f>
        <v>0</v>
      </c>
      <c r="M9" s="50">
        <f>Ekipe!K87</f>
        <v>0</v>
      </c>
      <c r="N9" s="50">
        <f>Ekipe!L87</f>
        <v>0</v>
      </c>
      <c r="O9" s="50">
        <f>Ekipe!M87</f>
        <v>0</v>
      </c>
      <c r="P9" s="50">
        <f>Ekipe!N87</f>
        <v>0</v>
      </c>
      <c r="Q9" s="50">
        <f>Ekipe!O87</f>
        <v>0</v>
      </c>
      <c r="R9" s="50">
        <f>Ekipe!P87</f>
        <v>0</v>
      </c>
      <c r="S9" s="50">
        <f>Ekipe!Q87</f>
        <v>0</v>
      </c>
      <c r="T9" s="50">
        <f>Ekipe!R87</f>
        <v>0</v>
      </c>
      <c r="U9" s="50">
        <f>Ekipe!S87</f>
        <v>0</v>
      </c>
      <c r="V9" s="107">
        <f>IF(ISERR(W9/($E$2-Y9)),0,W9/($E$2-Y9))</f>
        <v>541</v>
      </c>
      <c r="W9" s="50">
        <f>SUM(D9:U9)</f>
        <v>3787</v>
      </c>
      <c r="X9" s="50">
        <v>0</v>
      </c>
      <c r="Y9" s="50">
        <f t="shared" si="0"/>
        <v>0</v>
      </c>
      <c r="Z9" s="85"/>
      <c r="AA9" s="85"/>
      <c r="AB9" s="85"/>
      <c r="AC9" s="85"/>
      <c r="AD9" s="85"/>
      <c r="AE9" s="86"/>
    </row>
    <row r="10" spans="1:31" ht="12.75">
      <c r="A10" s="50">
        <v>6</v>
      </c>
      <c r="B10" s="131" t="s">
        <v>143</v>
      </c>
      <c r="C10" s="50" t="str">
        <f>Ekipe!A196</f>
        <v>SKRALOVNIK BOŠTJAN</v>
      </c>
      <c r="D10" s="50">
        <f>Ekipe!B196</f>
        <v>486</v>
      </c>
      <c r="E10" s="50">
        <f>Ekipe!C196</f>
        <v>528</v>
      </c>
      <c r="F10" s="50">
        <f>Ekipe!D196</f>
        <v>553</v>
      </c>
      <c r="G10" s="50">
        <f>Ekipe!E196</f>
        <v>551</v>
      </c>
      <c r="H10" s="50">
        <f>Ekipe!F196</f>
        <v>550</v>
      </c>
      <c r="I10" s="50">
        <f>Ekipe!G196</f>
        <v>573</v>
      </c>
      <c r="J10" s="50">
        <f>Ekipe!H196</f>
        <v>539</v>
      </c>
      <c r="K10" s="50">
        <f>Ekipe!I196</f>
        <v>0</v>
      </c>
      <c r="L10" s="50">
        <f>Ekipe!J196</f>
        <v>0</v>
      </c>
      <c r="M10" s="50">
        <f>Ekipe!K196</f>
        <v>0</v>
      </c>
      <c r="N10" s="50">
        <f>Ekipe!L196</f>
        <v>0</v>
      </c>
      <c r="O10" s="50">
        <f>Ekipe!M196</f>
        <v>0</v>
      </c>
      <c r="P10" s="50">
        <f>Ekipe!N196</f>
        <v>0</v>
      </c>
      <c r="Q10" s="50">
        <f>Ekipe!O196</f>
        <v>0</v>
      </c>
      <c r="R10" s="50">
        <f>Ekipe!P196</f>
        <v>0</v>
      </c>
      <c r="S10" s="50">
        <f>Ekipe!Q196</f>
        <v>0</v>
      </c>
      <c r="T10" s="50">
        <f>Ekipe!R196</f>
        <v>0</v>
      </c>
      <c r="U10" s="50">
        <f>Ekipe!S196</f>
        <v>0</v>
      </c>
      <c r="V10" s="107">
        <f>IF(ISERR(W10/($E$2-Y10)),0,W10/($E$2-Y10))</f>
        <v>540</v>
      </c>
      <c r="W10" s="50">
        <f>SUM(D10:U10)</f>
        <v>3780</v>
      </c>
      <c r="X10" s="50">
        <v>0</v>
      </c>
      <c r="Y10" s="50">
        <f t="shared" si="0"/>
        <v>0</v>
      </c>
      <c r="Z10" s="85"/>
      <c r="AA10" s="85"/>
      <c r="AB10" s="85"/>
      <c r="AC10" s="85"/>
      <c r="AD10" s="85"/>
      <c r="AE10" s="86"/>
    </row>
    <row r="11" spans="1:25" ht="12.75">
      <c r="A11" s="50">
        <v>7</v>
      </c>
      <c r="B11" s="50" t="s">
        <v>142</v>
      </c>
      <c r="C11" s="50" t="str">
        <f>Ekipe!A101</f>
        <v>PASTERK DOMEN</v>
      </c>
      <c r="D11" s="50">
        <f>Ekipe!B101</f>
        <v>542</v>
      </c>
      <c r="E11" s="50">
        <f>Ekipe!C101</f>
        <v>501</v>
      </c>
      <c r="F11" s="50">
        <f>Ekipe!D101</f>
        <v>537</v>
      </c>
      <c r="G11" s="50">
        <f>Ekipe!E101</f>
        <v>548</v>
      </c>
      <c r="H11" s="50">
        <f>Ekipe!F101</f>
        <v>520</v>
      </c>
      <c r="I11" s="50">
        <f>Ekipe!G101</f>
        <v>563</v>
      </c>
      <c r="J11" s="50">
        <f>Ekipe!H101</f>
        <v>562</v>
      </c>
      <c r="K11" s="50">
        <f>Ekipe!I101</f>
        <v>0</v>
      </c>
      <c r="L11" s="50">
        <f>Ekipe!J101</f>
        <v>0</v>
      </c>
      <c r="M11" s="50">
        <f>Ekipe!K101</f>
        <v>0</v>
      </c>
      <c r="N11" s="50">
        <f>Ekipe!L101</f>
        <v>0</v>
      </c>
      <c r="O11" s="50">
        <f>Ekipe!M101</f>
        <v>0</v>
      </c>
      <c r="P11" s="50">
        <f>Ekipe!N101</f>
        <v>0</v>
      </c>
      <c r="Q11" s="50">
        <f>Ekipe!O101</f>
        <v>0</v>
      </c>
      <c r="R11" s="50">
        <f>Ekipe!P101</f>
        <v>0</v>
      </c>
      <c r="S11" s="50">
        <f>Ekipe!Q101</f>
        <v>0</v>
      </c>
      <c r="T11" s="50">
        <f>Ekipe!R101</f>
        <v>0</v>
      </c>
      <c r="U11" s="50">
        <f>Ekipe!S101</f>
        <v>0</v>
      </c>
      <c r="V11" s="107">
        <f>IF(ISERR(W11/($E$2-Y11)),0,W11/($E$2-Y11))</f>
        <v>539</v>
      </c>
      <c r="W11" s="50">
        <f>SUM(D11:U11)</f>
        <v>3773</v>
      </c>
      <c r="X11" s="50">
        <v>0</v>
      </c>
      <c r="Y11" s="50">
        <f t="shared" si="0"/>
        <v>0</v>
      </c>
    </row>
    <row r="12" spans="1:25" ht="12.75">
      <c r="A12" s="50">
        <v>8</v>
      </c>
      <c r="B12" s="50" t="s">
        <v>142</v>
      </c>
      <c r="C12" s="50" t="str">
        <f>Ekipe!A103</f>
        <v>PASTERK ČRT</v>
      </c>
      <c r="D12" s="50">
        <f>Ekipe!B103</f>
        <v>527</v>
      </c>
      <c r="E12" s="50">
        <f>Ekipe!C103</f>
        <v>486</v>
      </c>
      <c r="F12" s="50">
        <f>Ekipe!D103</f>
        <v>538</v>
      </c>
      <c r="G12" s="50">
        <f>Ekipe!E103</f>
        <v>530</v>
      </c>
      <c r="H12" s="50">
        <f>Ekipe!F103</f>
        <v>588</v>
      </c>
      <c r="I12" s="50">
        <f>Ekipe!G103</f>
        <v>532</v>
      </c>
      <c r="J12" s="50">
        <f>Ekipe!H103</f>
        <v>572</v>
      </c>
      <c r="K12" s="50">
        <f>Ekipe!I103</f>
        <v>0</v>
      </c>
      <c r="L12" s="50">
        <f>Ekipe!J103</f>
        <v>0</v>
      </c>
      <c r="M12" s="50">
        <f>Ekipe!K103</f>
        <v>0</v>
      </c>
      <c r="N12" s="50">
        <f>Ekipe!L103</f>
        <v>0</v>
      </c>
      <c r="O12" s="50">
        <f>Ekipe!M103</f>
        <v>0</v>
      </c>
      <c r="P12" s="50">
        <f>Ekipe!N103</f>
        <v>0</v>
      </c>
      <c r="Q12" s="50">
        <f>Ekipe!O103</f>
        <v>0</v>
      </c>
      <c r="R12" s="50">
        <f>Ekipe!P103</f>
        <v>0</v>
      </c>
      <c r="S12" s="50">
        <f>Ekipe!Q103</f>
        <v>0</v>
      </c>
      <c r="T12" s="50">
        <f>Ekipe!R103</f>
        <v>0</v>
      </c>
      <c r="U12" s="50">
        <f>Ekipe!S103</f>
        <v>0</v>
      </c>
      <c r="V12" s="107">
        <f>IF(ISERR(W12/($E$2-Y12)),0,W12/($E$2-Y12))</f>
        <v>539</v>
      </c>
      <c r="W12" s="50">
        <f>SUM(D12:U12)</f>
        <v>3773</v>
      </c>
      <c r="X12" s="50">
        <v>0</v>
      </c>
      <c r="Y12" s="50">
        <f t="shared" si="0"/>
        <v>0</v>
      </c>
    </row>
    <row r="13" spans="1:25" ht="12.75">
      <c r="A13" s="50">
        <v>9</v>
      </c>
      <c r="B13" s="50" t="s">
        <v>131</v>
      </c>
      <c r="C13" s="50" t="str">
        <f>Ekipe!A138</f>
        <v>VERDINEK MIRAN</v>
      </c>
      <c r="D13" s="50">
        <f>Ekipe!B138</f>
        <v>522</v>
      </c>
      <c r="E13" s="50">
        <f>Ekipe!C138</f>
        <v>534</v>
      </c>
      <c r="F13" s="50">
        <f>Ekipe!D138</f>
        <v>531</v>
      </c>
      <c r="G13" s="50">
        <f>Ekipe!E138</f>
        <v>532</v>
      </c>
      <c r="H13" s="50">
        <f>Ekipe!F138</f>
        <v>583</v>
      </c>
      <c r="I13" s="50">
        <f>Ekipe!G138</f>
        <v>538</v>
      </c>
      <c r="J13" s="50">
        <f>Ekipe!H138</f>
        <v>531</v>
      </c>
      <c r="K13" s="50">
        <f>Ekipe!I138</f>
        <v>0</v>
      </c>
      <c r="L13" s="50">
        <f>Ekipe!J138</f>
        <v>0</v>
      </c>
      <c r="M13" s="50">
        <f>Ekipe!K138</f>
        <v>0</v>
      </c>
      <c r="N13" s="50">
        <f>Ekipe!L138</f>
        <v>0</v>
      </c>
      <c r="O13" s="50">
        <f>Ekipe!M138</f>
        <v>0</v>
      </c>
      <c r="P13" s="50">
        <f>Ekipe!N138</f>
        <v>0</v>
      </c>
      <c r="Q13" s="50">
        <f>Ekipe!O138</f>
        <v>0</v>
      </c>
      <c r="R13" s="50">
        <f>Ekipe!P138</f>
        <v>0</v>
      </c>
      <c r="S13" s="50">
        <f>Ekipe!Q138</f>
        <v>0</v>
      </c>
      <c r="T13" s="50">
        <f>Ekipe!R138</f>
        <v>0</v>
      </c>
      <c r="U13" s="50">
        <f>Ekipe!S138</f>
        <v>0</v>
      </c>
      <c r="V13" s="107">
        <f>IF(ISERR(W13/($E$2-Y13)),0,W13/($E$2-Y13))</f>
        <v>538.7142857142857</v>
      </c>
      <c r="W13" s="50">
        <f>SUM(D13:U13)</f>
        <v>3771</v>
      </c>
      <c r="X13" s="50">
        <v>0</v>
      </c>
      <c r="Y13" s="50">
        <f t="shared" si="0"/>
        <v>0</v>
      </c>
    </row>
    <row r="14" spans="1:25" ht="12.75">
      <c r="A14" s="50">
        <v>10</v>
      </c>
      <c r="B14" s="50" t="str">
        <f>Ekipe!$A$3</f>
        <v>KEGLBAR 2</v>
      </c>
      <c r="C14" s="50" t="str">
        <f>Ekipe!A84</f>
        <v>VERČKO DENIS</v>
      </c>
      <c r="D14" s="50">
        <f>Ekipe!B84</f>
        <v>528</v>
      </c>
      <c r="E14" s="50">
        <f>Ekipe!C84</f>
        <v>537</v>
      </c>
      <c r="F14" s="50">
        <f>Ekipe!D84</f>
        <v>526</v>
      </c>
      <c r="G14" s="50">
        <f>Ekipe!E84</f>
        <v>565</v>
      </c>
      <c r="H14" s="50">
        <f>Ekipe!F84</f>
        <v>0</v>
      </c>
      <c r="I14" s="50">
        <f>Ekipe!G84</f>
        <v>507</v>
      </c>
      <c r="J14" s="50">
        <f>Ekipe!H84</f>
        <v>0</v>
      </c>
      <c r="K14" s="50">
        <f>Ekipe!I84</f>
        <v>0</v>
      </c>
      <c r="L14" s="50">
        <f>Ekipe!J84</f>
        <v>0</v>
      </c>
      <c r="M14" s="50">
        <f>Ekipe!K84</f>
        <v>0</v>
      </c>
      <c r="N14" s="50">
        <f>Ekipe!L84</f>
        <v>0</v>
      </c>
      <c r="O14" s="50">
        <f>Ekipe!M84</f>
        <v>0</v>
      </c>
      <c r="P14" s="50">
        <f>Ekipe!N84</f>
        <v>0</v>
      </c>
      <c r="Q14" s="50">
        <f>Ekipe!O84</f>
        <v>0</v>
      </c>
      <c r="R14" s="50">
        <f>Ekipe!P84</f>
        <v>0</v>
      </c>
      <c r="S14" s="50">
        <f>Ekipe!Q84</f>
        <v>0</v>
      </c>
      <c r="T14" s="50">
        <f>Ekipe!R84</f>
        <v>0</v>
      </c>
      <c r="U14" s="50">
        <f>Ekipe!S84</f>
        <v>0</v>
      </c>
      <c r="V14" s="107">
        <f>IF(ISERR(W14/($E$2-Y14)),0,W14/($E$2-Y14))</f>
        <v>532.6</v>
      </c>
      <c r="W14" s="50">
        <f>SUM(D14:U14)</f>
        <v>2663</v>
      </c>
      <c r="X14" s="50">
        <v>2</v>
      </c>
      <c r="Y14" s="50">
        <f t="shared" si="0"/>
        <v>2</v>
      </c>
    </row>
    <row r="15" spans="1:25" ht="12.75">
      <c r="A15" s="50">
        <v>11</v>
      </c>
      <c r="B15" s="50" t="s">
        <v>142</v>
      </c>
      <c r="C15" s="50" t="str">
        <f>Ekipe!A100</f>
        <v>KRIVOGRAD VLADO</v>
      </c>
      <c r="D15" s="50">
        <f>Ekipe!B100</f>
        <v>0</v>
      </c>
      <c r="E15" s="50">
        <f>Ekipe!C100</f>
        <v>493</v>
      </c>
      <c r="F15" s="50">
        <f>Ekipe!D100</f>
        <v>558</v>
      </c>
      <c r="G15" s="50">
        <f>Ekipe!E100</f>
        <v>529</v>
      </c>
      <c r="H15" s="50">
        <f>Ekipe!F100</f>
        <v>509</v>
      </c>
      <c r="I15" s="50">
        <f>Ekipe!G100</f>
        <v>544</v>
      </c>
      <c r="J15" s="50">
        <f>Ekipe!H100</f>
        <v>560</v>
      </c>
      <c r="K15" s="50">
        <f>Ekipe!I100</f>
        <v>0</v>
      </c>
      <c r="L15" s="50">
        <f>Ekipe!J100</f>
        <v>0</v>
      </c>
      <c r="M15" s="50">
        <f>Ekipe!K100</f>
        <v>0</v>
      </c>
      <c r="N15" s="50">
        <f>Ekipe!L100</f>
        <v>0</v>
      </c>
      <c r="O15" s="50">
        <f>Ekipe!M100</f>
        <v>0</v>
      </c>
      <c r="P15" s="50">
        <f>Ekipe!N100</f>
        <v>0</v>
      </c>
      <c r="Q15" s="50">
        <f>Ekipe!O100</f>
        <v>0</v>
      </c>
      <c r="R15" s="50">
        <f>Ekipe!P100</f>
        <v>0</v>
      </c>
      <c r="S15" s="50">
        <f>Ekipe!Q100</f>
        <v>0</v>
      </c>
      <c r="T15" s="50">
        <f>Ekipe!R100</f>
        <v>0</v>
      </c>
      <c r="U15" s="50">
        <f>Ekipe!S100</f>
        <v>0</v>
      </c>
      <c r="V15" s="107">
        <f>IF(ISERR(W15/($E$2-Y15)),0,W15/($E$2-Y15))</f>
        <v>532.1666666666666</v>
      </c>
      <c r="W15" s="50">
        <f>SUM(D15:U15)</f>
        <v>3193</v>
      </c>
      <c r="X15" s="50">
        <v>1</v>
      </c>
      <c r="Y15" s="50">
        <f t="shared" si="0"/>
        <v>1</v>
      </c>
    </row>
    <row r="16" spans="1:25" ht="12.75">
      <c r="A16" s="50">
        <v>12</v>
      </c>
      <c r="B16" s="131" t="s">
        <v>79</v>
      </c>
      <c r="C16" s="50" t="str">
        <f>Ekipe!A125</f>
        <v>GRAHOR MAJDA</v>
      </c>
      <c r="D16" s="50">
        <f>Ekipe!B125</f>
        <v>0</v>
      </c>
      <c r="E16" s="50">
        <f>Ekipe!C125</f>
        <v>0</v>
      </c>
      <c r="F16" s="50">
        <f>Ekipe!D125</f>
        <v>547</v>
      </c>
      <c r="G16" s="50">
        <f>Ekipe!E125</f>
        <v>504</v>
      </c>
      <c r="H16" s="50">
        <f>Ekipe!F125</f>
        <v>0</v>
      </c>
      <c r="I16" s="50">
        <f>Ekipe!G125</f>
        <v>539</v>
      </c>
      <c r="J16" s="50">
        <f>Ekipe!H125</f>
        <v>0</v>
      </c>
      <c r="K16" s="50">
        <f>Ekipe!I125</f>
        <v>0</v>
      </c>
      <c r="L16" s="50">
        <f>Ekipe!J125</f>
        <v>0</v>
      </c>
      <c r="M16" s="50">
        <f>Ekipe!K125</f>
        <v>0</v>
      </c>
      <c r="N16" s="50">
        <f>Ekipe!L125</f>
        <v>0</v>
      </c>
      <c r="O16" s="50">
        <f>Ekipe!M125</f>
        <v>0</v>
      </c>
      <c r="P16" s="50">
        <f>Ekipe!N125</f>
        <v>0</v>
      </c>
      <c r="Q16" s="50">
        <f>Ekipe!O125</f>
        <v>0</v>
      </c>
      <c r="R16" s="50">
        <f>Ekipe!P125</f>
        <v>0</v>
      </c>
      <c r="S16" s="50">
        <f>Ekipe!Q125</f>
        <v>0</v>
      </c>
      <c r="T16" s="50">
        <f>Ekipe!R125</f>
        <v>0</v>
      </c>
      <c r="U16" s="50">
        <f>Ekipe!S125</f>
        <v>0</v>
      </c>
      <c r="V16" s="107">
        <f>IF(ISERR(W16/($E$2-Y16)),0,W16/($E$2-Y16))</f>
        <v>530</v>
      </c>
      <c r="W16" s="50">
        <f>SUM(D16:U16)</f>
        <v>1590</v>
      </c>
      <c r="X16" s="50">
        <v>4</v>
      </c>
      <c r="Y16" s="50">
        <f t="shared" si="0"/>
        <v>4</v>
      </c>
    </row>
    <row r="17" spans="1:25" ht="12.75">
      <c r="A17" s="50">
        <v>13</v>
      </c>
      <c r="B17" s="131" t="s">
        <v>108</v>
      </c>
      <c r="C17" s="50" t="str">
        <f>Ekipe!A176</f>
        <v>SEBANC TOMAŽ</v>
      </c>
      <c r="D17" s="50">
        <f>Ekipe!B176</f>
        <v>515</v>
      </c>
      <c r="E17" s="50">
        <f>Ekipe!C176</f>
        <v>529</v>
      </c>
      <c r="F17" s="50">
        <f>Ekipe!D176</f>
        <v>0</v>
      </c>
      <c r="G17" s="50">
        <f>Ekipe!E176</f>
        <v>0</v>
      </c>
      <c r="H17" s="50">
        <f>Ekipe!F176</f>
        <v>529</v>
      </c>
      <c r="I17" s="50">
        <f>Ekipe!G176</f>
        <v>544</v>
      </c>
      <c r="J17" s="50">
        <f>Ekipe!H176</f>
        <v>0</v>
      </c>
      <c r="K17" s="50">
        <f>Ekipe!I176</f>
        <v>0</v>
      </c>
      <c r="L17" s="50">
        <f>Ekipe!J176</f>
        <v>0</v>
      </c>
      <c r="M17" s="50">
        <f>Ekipe!K176</f>
        <v>0</v>
      </c>
      <c r="N17" s="50">
        <f>Ekipe!L176</f>
        <v>0</v>
      </c>
      <c r="O17" s="50">
        <f>Ekipe!M176</f>
        <v>0</v>
      </c>
      <c r="P17" s="50">
        <f>Ekipe!N176</f>
        <v>0</v>
      </c>
      <c r="Q17" s="50">
        <f>Ekipe!O176</f>
        <v>0</v>
      </c>
      <c r="R17" s="50">
        <f>Ekipe!P176</f>
        <v>0</v>
      </c>
      <c r="S17" s="50">
        <f>Ekipe!Q176</f>
        <v>0</v>
      </c>
      <c r="T17" s="50">
        <f>Ekipe!R176</f>
        <v>0</v>
      </c>
      <c r="U17" s="50">
        <f>Ekipe!S176</f>
        <v>0</v>
      </c>
      <c r="V17" s="107">
        <f>IF(ISERR(W17/($E$2-Y17)),0,W17/($E$2-Y17))</f>
        <v>529.25</v>
      </c>
      <c r="W17" s="50">
        <f>SUM(D17:U17)</f>
        <v>2117</v>
      </c>
      <c r="X17" s="50">
        <v>3</v>
      </c>
      <c r="Y17" s="50">
        <f t="shared" si="0"/>
        <v>3</v>
      </c>
    </row>
    <row r="18" spans="1:25" ht="12.75">
      <c r="A18" s="50">
        <v>14</v>
      </c>
      <c r="B18" s="50" t="s">
        <v>131</v>
      </c>
      <c r="C18" s="50" t="str">
        <f>Ekipe!A142</f>
        <v>PARADIŽ VERDINEK MIRJANA</v>
      </c>
      <c r="D18" s="50">
        <f>Ekipe!B142</f>
        <v>499</v>
      </c>
      <c r="E18" s="50">
        <f>Ekipe!C142</f>
        <v>0</v>
      </c>
      <c r="F18" s="50">
        <f>Ekipe!D142</f>
        <v>525</v>
      </c>
      <c r="G18" s="50">
        <f>Ekipe!E142</f>
        <v>527</v>
      </c>
      <c r="H18" s="50">
        <f>Ekipe!F142</f>
        <v>549</v>
      </c>
      <c r="I18" s="50">
        <f>Ekipe!G142</f>
        <v>508</v>
      </c>
      <c r="J18" s="50">
        <f>Ekipe!H142</f>
        <v>539</v>
      </c>
      <c r="K18" s="50">
        <f>Ekipe!I142</f>
        <v>0</v>
      </c>
      <c r="L18" s="50">
        <f>Ekipe!J142</f>
        <v>0</v>
      </c>
      <c r="M18" s="50">
        <f>Ekipe!K142</f>
        <v>0</v>
      </c>
      <c r="N18" s="50">
        <f>Ekipe!L142</f>
        <v>0</v>
      </c>
      <c r="O18" s="50">
        <f>Ekipe!M142</f>
        <v>0</v>
      </c>
      <c r="P18" s="50">
        <f>Ekipe!N142</f>
        <v>0</v>
      </c>
      <c r="Q18" s="50">
        <f>Ekipe!O142</f>
        <v>0</v>
      </c>
      <c r="R18" s="50">
        <f>Ekipe!P142</f>
        <v>0</v>
      </c>
      <c r="S18" s="50">
        <f>Ekipe!Q142</f>
        <v>0</v>
      </c>
      <c r="T18" s="50">
        <f>Ekipe!R142</f>
        <v>0</v>
      </c>
      <c r="U18" s="50">
        <f>Ekipe!S142</f>
        <v>0</v>
      </c>
      <c r="V18" s="107">
        <f>IF(ISERR(W18/($E$2-Y18)),0,W18/($E$2-Y18))</f>
        <v>524.5</v>
      </c>
      <c r="W18" s="50">
        <f>SUM(D18:U18)</f>
        <v>3147</v>
      </c>
      <c r="X18" s="50">
        <v>1</v>
      </c>
      <c r="Y18" s="50">
        <f t="shared" si="0"/>
        <v>1</v>
      </c>
    </row>
    <row r="19" spans="1:25" ht="12.75">
      <c r="A19" s="50">
        <v>15</v>
      </c>
      <c r="B19" s="50" t="str">
        <f>Ekipe!$A$2</f>
        <v>OBRTNIKI EL.JEŠOVNIK</v>
      </c>
      <c r="C19" s="50" t="str">
        <f>Ekipe!A69</f>
        <v>DOBNIK ZORAN</v>
      </c>
      <c r="D19" s="50">
        <f>Ekipe!B69</f>
        <v>537</v>
      </c>
      <c r="E19" s="50">
        <f>Ekipe!C69</f>
        <v>532</v>
      </c>
      <c r="F19" s="50">
        <f>Ekipe!D69</f>
        <v>532</v>
      </c>
      <c r="G19" s="50">
        <f>Ekipe!E69</f>
        <v>535</v>
      </c>
      <c r="H19" s="50">
        <f>Ekipe!F69</f>
        <v>482</v>
      </c>
      <c r="I19" s="50">
        <f>Ekipe!G69</f>
        <v>518</v>
      </c>
      <c r="J19" s="50">
        <f>Ekipe!H69</f>
        <v>513</v>
      </c>
      <c r="K19" s="50">
        <f>Ekipe!I69</f>
        <v>0</v>
      </c>
      <c r="L19" s="50">
        <f>Ekipe!J69</f>
        <v>0</v>
      </c>
      <c r="M19" s="50">
        <f>Ekipe!K69</f>
        <v>0</v>
      </c>
      <c r="N19" s="50">
        <f>Ekipe!L69</f>
        <v>0</v>
      </c>
      <c r="O19" s="50">
        <f>Ekipe!M69</f>
        <v>0</v>
      </c>
      <c r="P19" s="50">
        <f>Ekipe!N69</f>
        <v>0</v>
      </c>
      <c r="Q19" s="50">
        <f>Ekipe!O69</f>
        <v>0</v>
      </c>
      <c r="R19" s="50">
        <f>Ekipe!P69</f>
        <v>0</v>
      </c>
      <c r="S19" s="50">
        <f>Ekipe!Q69</f>
        <v>0</v>
      </c>
      <c r="T19" s="50">
        <f>Ekipe!R69</f>
        <v>0</v>
      </c>
      <c r="U19" s="50">
        <f>Ekipe!S69</f>
        <v>0</v>
      </c>
      <c r="V19" s="107">
        <f>IF(ISERR(W19/($E$2-Y19)),0,W19/($E$2-Y19))</f>
        <v>521.2857142857143</v>
      </c>
      <c r="W19" s="50">
        <f>SUM(D19:U19)</f>
        <v>3649</v>
      </c>
      <c r="X19" s="50">
        <v>0</v>
      </c>
      <c r="Y19" s="50">
        <f t="shared" si="0"/>
        <v>0</v>
      </c>
    </row>
    <row r="20" spans="1:25" ht="12.75">
      <c r="A20" s="50">
        <v>16</v>
      </c>
      <c r="B20" s="50" t="str">
        <f>Ekipe!$A$3</f>
        <v>KEGLBAR 2</v>
      </c>
      <c r="C20" s="50" t="str">
        <f>Ekipe!A86</f>
        <v>SORMAN UROŠ</v>
      </c>
      <c r="D20" s="50">
        <f>Ekipe!B86</f>
        <v>550</v>
      </c>
      <c r="E20" s="50">
        <f>Ekipe!C86</f>
        <v>494</v>
      </c>
      <c r="F20" s="50">
        <f>Ekipe!D86</f>
        <v>493</v>
      </c>
      <c r="G20" s="50">
        <f>Ekipe!E86</f>
        <v>512</v>
      </c>
      <c r="H20" s="50">
        <f>Ekipe!F86</f>
        <v>523</v>
      </c>
      <c r="I20" s="50">
        <f>Ekipe!G86</f>
        <v>0</v>
      </c>
      <c r="J20" s="50">
        <f>Ekipe!H86</f>
        <v>523</v>
      </c>
      <c r="K20" s="50">
        <f>Ekipe!I86</f>
        <v>0</v>
      </c>
      <c r="L20" s="50">
        <f>Ekipe!J86</f>
        <v>0</v>
      </c>
      <c r="M20" s="50">
        <f>Ekipe!K86</f>
        <v>0</v>
      </c>
      <c r="N20" s="50">
        <f>Ekipe!L86</f>
        <v>0</v>
      </c>
      <c r="O20" s="50">
        <f>Ekipe!M86</f>
        <v>0</v>
      </c>
      <c r="P20" s="50">
        <f>Ekipe!N86</f>
        <v>0</v>
      </c>
      <c r="Q20" s="50">
        <f>Ekipe!O86</f>
        <v>0</v>
      </c>
      <c r="R20" s="50">
        <f>Ekipe!P86</f>
        <v>0</v>
      </c>
      <c r="S20" s="50">
        <f>Ekipe!Q86</f>
        <v>0</v>
      </c>
      <c r="T20" s="50">
        <f>Ekipe!R86</f>
        <v>0</v>
      </c>
      <c r="U20" s="50">
        <f>Ekipe!S86</f>
        <v>0</v>
      </c>
      <c r="V20" s="107">
        <f>IF(ISERR(W20/($E$2-Y20)),0,W20/($E$2-Y20))</f>
        <v>515.8333333333334</v>
      </c>
      <c r="W20" s="50">
        <f>SUM(D20:U20)</f>
        <v>3095</v>
      </c>
      <c r="X20" s="50">
        <v>1</v>
      </c>
      <c r="Y20" s="50">
        <f t="shared" si="0"/>
        <v>1</v>
      </c>
    </row>
    <row r="21" spans="1:25" ht="12.75">
      <c r="A21" s="50">
        <v>17</v>
      </c>
      <c r="B21" s="50" t="str">
        <f>Ekipe!$A$2</f>
        <v>OBRTNIKI EL.JEŠOVNIK</v>
      </c>
      <c r="C21" s="50" t="str">
        <f>Ekipe!A68</f>
        <v>JEŠOVNIK PETER</v>
      </c>
      <c r="D21" s="50">
        <v>0</v>
      </c>
      <c r="E21" s="50">
        <f>Ekipe!C68</f>
        <v>517</v>
      </c>
      <c r="F21" s="50">
        <f>Ekipe!D68</f>
        <v>0</v>
      </c>
      <c r="G21" s="50">
        <f>Ekipe!E68</f>
        <v>512</v>
      </c>
      <c r="H21" s="50">
        <f>Ekipe!F68</f>
        <v>491</v>
      </c>
      <c r="I21" s="50">
        <f>Ekipe!G68</f>
        <v>0</v>
      </c>
      <c r="J21" s="50">
        <f>Ekipe!H68</f>
        <v>543</v>
      </c>
      <c r="K21" s="50">
        <f>Ekipe!I68</f>
        <v>0</v>
      </c>
      <c r="L21" s="50">
        <f>Ekipe!J68</f>
        <v>0</v>
      </c>
      <c r="M21" s="50">
        <f>Ekipe!K68</f>
        <v>0</v>
      </c>
      <c r="N21" s="50">
        <f>Ekipe!L68</f>
        <v>0</v>
      </c>
      <c r="O21" s="50">
        <f>Ekipe!M68</f>
        <v>0</v>
      </c>
      <c r="P21" s="50">
        <f>Ekipe!N68</f>
        <v>0</v>
      </c>
      <c r="Q21" s="50">
        <f>Ekipe!O68</f>
        <v>0</v>
      </c>
      <c r="R21" s="50">
        <f>Ekipe!P68</f>
        <v>0</v>
      </c>
      <c r="S21" s="50">
        <f>Ekipe!Q68</f>
        <v>0</v>
      </c>
      <c r="T21" s="50">
        <f>Ekipe!R68</f>
        <v>0</v>
      </c>
      <c r="U21" s="50">
        <f>Ekipe!S68</f>
        <v>0</v>
      </c>
      <c r="V21" s="107">
        <f>IF(ISERR(W21/($E$2-Y21)),0,W21/($E$2-Y21))</f>
        <v>515.75</v>
      </c>
      <c r="W21" s="50">
        <f>SUM(D21:U21)</f>
        <v>2063</v>
      </c>
      <c r="X21" s="50">
        <v>3</v>
      </c>
      <c r="Y21" s="50">
        <f t="shared" si="0"/>
        <v>3</v>
      </c>
    </row>
    <row r="22" spans="1:25" ht="12.75">
      <c r="A22" s="50">
        <v>18</v>
      </c>
      <c r="B22" s="131" t="s">
        <v>79</v>
      </c>
      <c r="C22" s="50" t="str">
        <f>Ekipe!A122</f>
        <v>ŠAUPERL VLADO</v>
      </c>
      <c r="D22" s="50">
        <f>Ekipe!B122</f>
        <v>509</v>
      </c>
      <c r="E22" s="50">
        <f>Ekipe!C122</f>
        <v>0</v>
      </c>
      <c r="F22" s="50">
        <f>Ekipe!D122</f>
        <v>538</v>
      </c>
      <c r="G22" s="50">
        <f>Ekipe!E122</f>
        <v>0</v>
      </c>
      <c r="H22" s="50">
        <f>Ekipe!F122</f>
        <v>529</v>
      </c>
      <c r="I22" s="50">
        <f>Ekipe!G122</f>
        <v>507</v>
      </c>
      <c r="J22" s="50">
        <f>Ekipe!H122</f>
        <v>481</v>
      </c>
      <c r="K22" s="50">
        <f>Ekipe!I122</f>
        <v>0</v>
      </c>
      <c r="L22" s="50">
        <f>Ekipe!J122</f>
        <v>0</v>
      </c>
      <c r="M22" s="50">
        <f>Ekipe!K122</f>
        <v>0</v>
      </c>
      <c r="N22" s="50">
        <f>Ekipe!L122</f>
        <v>0</v>
      </c>
      <c r="O22" s="50">
        <f>Ekipe!M122</f>
        <v>0</v>
      </c>
      <c r="P22" s="50">
        <f>Ekipe!N122</f>
        <v>0</v>
      </c>
      <c r="Q22" s="50">
        <f>Ekipe!O122</f>
        <v>0</v>
      </c>
      <c r="R22" s="50">
        <f>Ekipe!P122</f>
        <v>0</v>
      </c>
      <c r="S22" s="50">
        <f>Ekipe!Q122</f>
        <v>0</v>
      </c>
      <c r="T22" s="50">
        <f>Ekipe!R122</f>
        <v>0</v>
      </c>
      <c r="U22" s="50">
        <f>Ekipe!S122</f>
        <v>0</v>
      </c>
      <c r="V22" s="107">
        <f>IF(ISERR(W22/($E$2-Y22)),0,W22/($E$2-Y22))</f>
        <v>512.8</v>
      </c>
      <c r="W22" s="50">
        <f>SUM(D22:U22)</f>
        <v>2564</v>
      </c>
      <c r="X22" s="50">
        <v>2</v>
      </c>
      <c r="Y22" s="50">
        <f t="shared" si="0"/>
        <v>2</v>
      </c>
    </row>
    <row r="23" spans="1:25" ht="12.75">
      <c r="A23" s="50">
        <v>19</v>
      </c>
      <c r="B23" s="131" t="s">
        <v>108</v>
      </c>
      <c r="C23" s="50" t="str">
        <f>Ekipe!A173</f>
        <v>TRATNIK BOJAN</v>
      </c>
      <c r="D23" s="50">
        <f>Ekipe!B173</f>
        <v>525</v>
      </c>
      <c r="E23" s="50">
        <f>Ekipe!C173</f>
        <v>0</v>
      </c>
      <c r="F23" s="50">
        <f>Ekipe!D173</f>
        <v>517</v>
      </c>
      <c r="G23" s="50">
        <f>Ekipe!E173</f>
        <v>531</v>
      </c>
      <c r="H23" s="50">
        <f>Ekipe!F173</f>
        <v>470</v>
      </c>
      <c r="I23" s="50">
        <f>Ekipe!G173</f>
        <v>0</v>
      </c>
      <c r="J23" s="50">
        <f>Ekipe!H173</f>
        <v>0</v>
      </c>
      <c r="K23" s="50">
        <f>Ekipe!I173</f>
        <v>0</v>
      </c>
      <c r="L23" s="50">
        <f>Ekipe!J173</f>
        <v>0</v>
      </c>
      <c r="M23" s="50">
        <f>Ekipe!K173</f>
        <v>0</v>
      </c>
      <c r="N23" s="50">
        <f>Ekipe!L173</f>
        <v>0</v>
      </c>
      <c r="O23" s="50">
        <f>Ekipe!M173</f>
        <v>0</v>
      </c>
      <c r="P23" s="50">
        <f>Ekipe!N173</f>
        <v>0</v>
      </c>
      <c r="Q23" s="50">
        <f>Ekipe!O173</f>
        <v>0</v>
      </c>
      <c r="R23" s="50">
        <f>Ekipe!P173</f>
        <v>0</v>
      </c>
      <c r="S23" s="50">
        <f>Ekipe!Q173</f>
        <v>0</v>
      </c>
      <c r="T23" s="50">
        <f>Ekipe!R173</f>
        <v>0</v>
      </c>
      <c r="U23" s="50">
        <f>Ekipe!S173</f>
        <v>0</v>
      </c>
      <c r="V23" s="107">
        <f>IF(ISERR(W23/($E$2-Y23)),0,W23/($E$2-Y23))</f>
        <v>510.75</v>
      </c>
      <c r="W23" s="50">
        <f>SUM(D23:U23)</f>
        <v>2043</v>
      </c>
      <c r="X23" s="50">
        <v>3</v>
      </c>
      <c r="Y23" s="50">
        <f t="shared" si="0"/>
        <v>3</v>
      </c>
    </row>
    <row r="24" spans="1:25" ht="12.75">
      <c r="A24" s="50">
        <v>20</v>
      </c>
      <c r="B24" s="131" t="s">
        <v>79</v>
      </c>
      <c r="C24" s="50" t="str">
        <f>Ekipe!A121</f>
        <v>KLEMEN BRANKO</v>
      </c>
      <c r="D24" s="50">
        <f>Ekipe!B121</f>
        <v>511</v>
      </c>
      <c r="E24" s="50">
        <f>Ekipe!C121</f>
        <v>470</v>
      </c>
      <c r="F24" s="50">
        <f>Ekipe!D121</f>
        <v>0</v>
      </c>
      <c r="G24" s="50">
        <f>Ekipe!E121</f>
        <v>0</v>
      </c>
      <c r="H24" s="50">
        <f>Ekipe!F121</f>
        <v>0</v>
      </c>
      <c r="I24" s="50">
        <f>Ekipe!G121</f>
        <v>549</v>
      </c>
      <c r="J24" s="50">
        <f>Ekipe!H121</f>
        <v>0</v>
      </c>
      <c r="K24" s="50">
        <f>Ekipe!I121</f>
        <v>0</v>
      </c>
      <c r="L24" s="50">
        <f>Ekipe!J121</f>
        <v>0</v>
      </c>
      <c r="M24" s="50">
        <f>Ekipe!K121</f>
        <v>0</v>
      </c>
      <c r="N24" s="50">
        <f>Ekipe!L121</f>
        <v>0</v>
      </c>
      <c r="O24" s="50">
        <f>Ekipe!M121</f>
        <v>0</v>
      </c>
      <c r="P24" s="50">
        <f>Ekipe!N121</f>
        <v>0</v>
      </c>
      <c r="Q24" s="50">
        <f>Ekipe!O121</f>
        <v>0</v>
      </c>
      <c r="R24" s="50">
        <f>Ekipe!P121</f>
        <v>0</v>
      </c>
      <c r="S24" s="50">
        <f>Ekipe!Q121</f>
        <v>0</v>
      </c>
      <c r="T24" s="50">
        <f>Ekipe!R121</f>
        <v>0</v>
      </c>
      <c r="U24" s="50">
        <f>Ekipe!S121</f>
        <v>0</v>
      </c>
      <c r="V24" s="107">
        <f>IF(ISERR(W24/($E$2-Y24)),0,W24/($E$2-Y24))</f>
        <v>510</v>
      </c>
      <c r="W24" s="50">
        <f>SUM(D24:U24)</f>
        <v>1530</v>
      </c>
      <c r="X24" s="50">
        <v>4</v>
      </c>
      <c r="Y24" s="50">
        <f t="shared" si="0"/>
        <v>4</v>
      </c>
    </row>
    <row r="25" spans="1:25" ht="12.75">
      <c r="A25" s="50">
        <v>21</v>
      </c>
      <c r="B25" s="50" t="str">
        <f>Ekipe!$A$2</f>
        <v>OBRTNIKI EL.JEŠOVNIK</v>
      </c>
      <c r="C25" s="50" t="str">
        <f>Ekipe!A66</f>
        <v>GROS ROBI</v>
      </c>
      <c r="D25" s="50">
        <f>Ekipe!B66</f>
        <v>0</v>
      </c>
      <c r="E25" s="50">
        <f>Ekipe!C66</f>
        <v>0</v>
      </c>
      <c r="F25" s="50">
        <f>Ekipe!D66</f>
        <v>445</v>
      </c>
      <c r="G25" s="50">
        <f>Ekipe!E66</f>
        <v>0</v>
      </c>
      <c r="H25" s="50">
        <f>Ekipe!F66</f>
        <v>0</v>
      </c>
      <c r="I25" s="50">
        <f>Ekipe!G66</f>
        <v>545</v>
      </c>
      <c r="J25" s="50">
        <f>Ekipe!H66</f>
        <v>539</v>
      </c>
      <c r="K25" s="50">
        <f>Ekipe!I66</f>
        <v>0</v>
      </c>
      <c r="L25" s="50">
        <f>Ekipe!J66</f>
        <v>0</v>
      </c>
      <c r="M25" s="50">
        <f>Ekipe!K66</f>
        <v>0</v>
      </c>
      <c r="N25" s="50">
        <f>Ekipe!L66</f>
        <v>0</v>
      </c>
      <c r="O25" s="50">
        <f>Ekipe!M66</f>
        <v>0</v>
      </c>
      <c r="P25" s="50">
        <f>Ekipe!N66</f>
        <v>0</v>
      </c>
      <c r="Q25" s="50">
        <f>Ekipe!O66</f>
        <v>0</v>
      </c>
      <c r="R25" s="50">
        <f>Ekipe!P66</f>
        <v>0</v>
      </c>
      <c r="S25" s="50">
        <f>Ekipe!Q66</f>
        <v>0</v>
      </c>
      <c r="T25" s="50">
        <f>Ekipe!R66</f>
        <v>0</v>
      </c>
      <c r="U25" s="50">
        <f>Ekipe!S66</f>
        <v>0</v>
      </c>
      <c r="V25" s="107">
        <f>IF(ISERR(W25/($E$2-Y25)),0,W25/($E$2-Y25))</f>
        <v>509.6666666666667</v>
      </c>
      <c r="W25" s="50">
        <f>SUM(D25:U25)</f>
        <v>1529</v>
      </c>
      <c r="X25" s="50">
        <v>4</v>
      </c>
      <c r="Y25" s="50">
        <f t="shared" si="0"/>
        <v>4</v>
      </c>
    </row>
    <row r="26" spans="1:25" ht="12.75">
      <c r="A26" s="50">
        <v>22</v>
      </c>
      <c r="B26" s="50" t="str">
        <f>Ekipe!$A$2</f>
        <v>OBRTNIKI EL.JEŠOVNIK</v>
      </c>
      <c r="C26" s="50" t="str">
        <f>Ekipe!A74</f>
        <v>GROS ADI</v>
      </c>
      <c r="D26" s="50">
        <f>Ekipe!B74</f>
        <v>0</v>
      </c>
      <c r="E26" s="50">
        <f>Ekipe!C74</f>
        <v>0</v>
      </c>
      <c r="F26" s="50">
        <f>Ekipe!D74</f>
        <v>0</v>
      </c>
      <c r="G26" s="50">
        <f>Ekipe!E74</f>
        <v>504</v>
      </c>
      <c r="H26" s="50">
        <f>Ekipe!F74</f>
        <v>516</v>
      </c>
      <c r="I26" s="50">
        <f>Ekipe!G74</f>
        <v>507</v>
      </c>
      <c r="J26" s="50">
        <f>Ekipe!H74</f>
        <v>0</v>
      </c>
      <c r="K26" s="50">
        <f>Ekipe!I74</f>
        <v>0</v>
      </c>
      <c r="L26" s="50">
        <f>Ekipe!J74</f>
        <v>0</v>
      </c>
      <c r="M26" s="50">
        <f>Ekipe!K74</f>
        <v>0</v>
      </c>
      <c r="N26" s="50">
        <f>Ekipe!L74</f>
        <v>0</v>
      </c>
      <c r="O26" s="50">
        <f>Ekipe!M74</f>
        <v>0</v>
      </c>
      <c r="P26" s="50">
        <f>Ekipe!N74</f>
        <v>0</v>
      </c>
      <c r="Q26" s="50">
        <f>Ekipe!O74</f>
        <v>0</v>
      </c>
      <c r="R26" s="50">
        <f>Ekipe!P74</f>
        <v>0</v>
      </c>
      <c r="S26" s="50">
        <f>Ekipe!Q74</f>
        <v>0</v>
      </c>
      <c r="T26" s="50">
        <f>Ekipe!R74</f>
        <v>0</v>
      </c>
      <c r="U26" s="50">
        <f>Ekipe!S74</f>
        <v>0</v>
      </c>
      <c r="V26" s="107">
        <f>IF(ISERR(W26/($E$2-Y26)),0,W26/($E$2-Y26))</f>
        <v>509</v>
      </c>
      <c r="W26" s="50">
        <f>SUM(D26:U26)</f>
        <v>1527</v>
      </c>
      <c r="X26" s="50">
        <v>4</v>
      </c>
      <c r="Y26" s="50">
        <f t="shared" si="0"/>
        <v>4</v>
      </c>
    </row>
    <row r="27" spans="1:25" ht="12.75">
      <c r="A27" s="50">
        <v>23</v>
      </c>
      <c r="B27" s="50" t="s">
        <v>131</v>
      </c>
      <c r="C27" s="50" t="str">
        <f>Ekipe!A137</f>
        <v>TRŠAR MIRAN</v>
      </c>
      <c r="D27" s="50">
        <f>Ekipe!B137</f>
        <v>501</v>
      </c>
      <c r="E27" s="50">
        <f>Ekipe!C137</f>
        <v>547</v>
      </c>
      <c r="F27" s="50">
        <f>Ekipe!D137</f>
        <v>496</v>
      </c>
      <c r="G27" s="50">
        <f>Ekipe!E137</f>
        <v>502</v>
      </c>
      <c r="H27" s="50">
        <f>Ekipe!F137</f>
        <v>461</v>
      </c>
      <c r="I27" s="50">
        <f>Ekipe!G137</f>
        <v>554</v>
      </c>
      <c r="J27" s="50">
        <f>Ekipe!H137</f>
        <v>477</v>
      </c>
      <c r="K27" s="50">
        <f>Ekipe!I137</f>
        <v>0</v>
      </c>
      <c r="L27" s="50">
        <f>Ekipe!J137</f>
        <v>0</v>
      </c>
      <c r="M27" s="50">
        <f>Ekipe!K137</f>
        <v>0</v>
      </c>
      <c r="N27" s="50">
        <f>Ekipe!L137</f>
        <v>0</v>
      </c>
      <c r="O27" s="50">
        <f>Ekipe!M137</f>
        <v>0</v>
      </c>
      <c r="P27" s="50">
        <f>Ekipe!N137</f>
        <v>0</v>
      </c>
      <c r="Q27" s="50">
        <f>Ekipe!O137</f>
        <v>0</v>
      </c>
      <c r="R27" s="50">
        <f>Ekipe!P137</f>
        <v>0</v>
      </c>
      <c r="S27" s="50">
        <f>Ekipe!Q137</f>
        <v>0</v>
      </c>
      <c r="T27" s="50">
        <f>Ekipe!R137</f>
        <v>0</v>
      </c>
      <c r="U27" s="50">
        <f>Ekipe!S137</f>
        <v>0</v>
      </c>
      <c r="V27" s="107">
        <f>IF(ISERR(W27/($E$2-Y27)),0,W27/($E$2-Y27))</f>
        <v>505.42857142857144</v>
      </c>
      <c r="W27" s="50">
        <f>SUM(D27:U27)</f>
        <v>3538</v>
      </c>
      <c r="X27" s="50">
        <v>0</v>
      </c>
      <c r="Y27" s="50">
        <f t="shared" si="0"/>
        <v>0</v>
      </c>
    </row>
    <row r="28" spans="1:25" ht="12.75">
      <c r="A28" s="50">
        <v>24</v>
      </c>
      <c r="B28" s="131" t="s">
        <v>131</v>
      </c>
      <c r="C28" s="50" t="str">
        <f>Ekipe!A178</f>
        <v>HRIBERŠEK ANŽE</v>
      </c>
      <c r="D28" s="50">
        <f>Ekipe!B178</f>
        <v>495</v>
      </c>
      <c r="E28" s="50">
        <f>Ekipe!C178</f>
        <v>491</v>
      </c>
      <c r="F28" s="50">
        <f>Ekipe!D178</f>
        <v>497</v>
      </c>
      <c r="G28" s="50">
        <f>Ekipe!E178</f>
        <v>537</v>
      </c>
      <c r="H28" s="50">
        <f>Ekipe!F178</f>
        <v>0</v>
      </c>
      <c r="I28" s="50">
        <f>Ekipe!G178</f>
        <v>491</v>
      </c>
      <c r="J28" s="50">
        <f>Ekipe!H178</f>
        <v>513</v>
      </c>
      <c r="K28" s="50">
        <f>Ekipe!I178</f>
        <v>0</v>
      </c>
      <c r="L28" s="50">
        <f>Ekipe!J178</f>
        <v>0</v>
      </c>
      <c r="M28" s="50">
        <f>Ekipe!K178</f>
        <v>0</v>
      </c>
      <c r="N28" s="50">
        <f>Ekipe!L178</f>
        <v>0</v>
      </c>
      <c r="O28" s="50">
        <f>Ekipe!M178</f>
        <v>0</v>
      </c>
      <c r="P28" s="50">
        <f>Ekipe!N178</f>
        <v>0</v>
      </c>
      <c r="Q28" s="50">
        <f>Ekipe!O178</f>
        <v>0</v>
      </c>
      <c r="R28" s="50">
        <f>Ekipe!P178</f>
        <v>0</v>
      </c>
      <c r="S28" s="50">
        <f>Ekipe!Q178</f>
        <v>0</v>
      </c>
      <c r="T28" s="50">
        <f>Ekipe!R178</f>
        <v>0</v>
      </c>
      <c r="U28" s="50">
        <f>Ekipe!S178</f>
        <v>0</v>
      </c>
      <c r="V28" s="107">
        <f>IF(ISERR(W28/($E$2-Y28)),0,W28/($E$2-Y28))</f>
        <v>504</v>
      </c>
      <c r="W28" s="50">
        <f>SUM(D28:U28)</f>
        <v>3024</v>
      </c>
      <c r="X28" s="50">
        <v>1</v>
      </c>
      <c r="Y28" s="50">
        <f t="shared" si="0"/>
        <v>1</v>
      </c>
    </row>
    <row r="29" spans="1:25" ht="12.75">
      <c r="A29" s="50">
        <v>25</v>
      </c>
      <c r="B29" s="131" t="s">
        <v>131</v>
      </c>
      <c r="C29" s="50" t="str">
        <f>Ekipe!A177</f>
        <v>FREIDL JOŽE</v>
      </c>
      <c r="D29" s="50">
        <f>Ekipe!B177</f>
        <v>0</v>
      </c>
      <c r="E29" s="50">
        <f>Ekipe!C177</f>
        <v>492</v>
      </c>
      <c r="F29" s="50">
        <f>Ekipe!D177</f>
        <v>514</v>
      </c>
      <c r="G29" s="50">
        <f>Ekipe!E177</f>
        <v>507</v>
      </c>
      <c r="H29" s="50">
        <f>Ekipe!F177</f>
        <v>523</v>
      </c>
      <c r="I29" s="50">
        <f>Ekipe!G177</f>
        <v>499</v>
      </c>
      <c r="J29" s="50">
        <f>Ekipe!H177</f>
        <v>468</v>
      </c>
      <c r="K29" s="50">
        <f>Ekipe!I177</f>
        <v>0</v>
      </c>
      <c r="L29" s="50">
        <f>Ekipe!J177</f>
        <v>0</v>
      </c>
      <c r="M29" s="50">
        <f>Ekipe!K177</f>
        <v>0</v>
      </c>
      <c r="N29" s="50">
        <f>Ekipe!L177</f>
        <v>0</v>
      </c>
      <c r="O29" s="50">
        <f>Ekipe!M177</f>
        <v>0</v>
      </c>
      <c r="P29" s="50">
        <f>Ekipe!N177</f>
        <v>0</v>
      </c>
      <c r="Q29" s="50">
        <f>Ekipe!O177</f>
        <v>0</v>
      </c>
      <c r="R29" s="50">
        <f>Ekipe!P177</f>
        <v>0</v>
      </c>
      <c r="S29" s="50">
        <f>Ekipe!Q177</f>
        <v>0</v>
      </c>
      <c r="T29" s="50">
        <f>Ekipe!R177</f>
        <v>0</v>
      </c>
      <c r="U29" s="50">
        <f>Ekipe!S177</f>
        <v>0</v>
      </c>
      <c r="V29" s="107">
        <f>IF(ISERR(W29/($E$2-Y29)),0,W29/($E$2-Y29))</f>
        <v>500.5</v>
      </c>
      <c r="W29" s="50">
        <f>SUM(D29:U29)</f>
        <v>3003</v>
      </c>
      <c r="X29" s="50">
        <v>1</v>
      </c>
      <c r="Y29" s="50">
        <f t="shared" si="0"/>
        <v>1</v>
      </c>
    </row>
    <row r="30" spans="1:25" ht="12.75">
      <c r="A30" s="50">
        <v>26</v>
      </c>
      <c r="B30" s="131" t="s">
        <v>143</v>
      </c>
      <c r="C30" s="50" t="str">
        <f>Ekipe!A191</f>
        <v>TERTINEK KARLI</v>
      </c>
      <c r="D30" s="50">
        <f>Ekipe!B191</f>
        <v>510</v>
      </c>
      <c r="E30" s="50">
        <f>Ekipe!C191</f>
        <v>496</v>
      </c>
      <c r="F30" s="50">
        <f>Ekipe!D191</f>
        <v>492</v>
      </c>
      <c r="G30" s="50">
        <f>Ekipe!E191</f>
        <v>482</v>
      </c>
      <c r="H30" s="50">
        <f>Ekipe!F191</f>
        <v>518</v>
      </c>
      <c r="I30" s="50">
        <f>Ekipe!G191</f>
        <v>509</v>
      </c>
      <c r="J30" s="50">
        <f>Ekipe!H191</f>
        <v>466</v>
      </c>
      <c r="K30" s="50">
        <f>Ekipe!I191</f>
        <v>0</v>
      </c>
      <c r="L30" s="50">
        <f>Ekipe!J191</f>
        <v>0</v>
      </c>
      <c r="M30" s="50">
        <f>Ekipe!K191</f>
        <v>0</v>
      </c>
      <c r="N30" s="50">
        <f>Ekipe!L191</f>
        <v>0</v>
      </c>
      <c r="O30" s="50">
        <f>Ekipe!M191</f>
        <v>0</v>
      </c>
      <c r="P30" s="50">
        <f>Ekipe!N191</f>
        <v>0</v>
      </c>
      <c r="Q30" s="50">
        <f>Ekipe!O191</f>
        <v>0</v>
      </c>
      <c r="R30" s="50">
        <f>Ekipe!P191</f>
        <v>0</v>
      </c>
      <c r="S30" s="50">
        <f>Ekipe!Q191</f>
        <v>0</v>
      </c>
      <c r="T30" s="50">
        <f>Ekipe!R191</f>
        <v>0</v>
      </c>
      <c r="U30" s="50">
        <f>Ekipe!S191</f>
        <v>0</v>
      </c>
      <c r="V30" s="107">
        <f>IF(ISERR(W30/($E$2-Y30)),0,W30/($E$2-Y30))</f>
        <v>496.14285714285717</v>
      </c>
      <c r="W30" s="50">
        <f>SUM(D30:U30)</f>
        <v>3473</v>
      </c>
      <c r="X30" s="50">
        <v>0</v>
      </c>
      <c r="Y30" s="50">
        <f t="shared" si="0"/>
        <v>0</v>
      </c>
    </row>
    <row r="31" spans="1:25" ht="12.75">
      <c r="A31" s="50">
        <v>27</v>
      </c>
      <c r="B31" s="50" t="s">
        <v>131</v>
      </c>
      <c r="C31" s="50" t="str">
        <f>Ekipe!A135</f>
        <v>SENICA MILAN</v>
      </c>
      <c r="D31" s="50">
        <f>Ekipe!B135</f>
        <v>484</v>
      </c>
      <c r="E31" s="50">
        <f>Ekipe!C135</f>
        <v>497</v>
      </c>
      <c r="F31" s="50">
        <f>Ekipe!D135</f>
        <v>489</v>
      </c>
      <c r="G31" s="50">
        <f>Ekipe!E135</f>
        <v>480</v>
      </c>
      <c r="H31" s="50">
        <f>Ekipe!F135</f>
        <v>482</v>
      </c>
      <c r="I31" s="50">
        <f>Ekipe!G135</f>
        <v>543</v>
      </c>
      <c r="J31" s="50">
        <f>Ekipe!H135</f>
        <v>456</v>
      </c>
      <c r="K31" s="50">
        <f>Ekipe!I135</f>
        <v>0</v>
      </c>
      <c r="L31" s="50">
        <f>Ekipe!J135</f>
        <v>0</v>
      </c>
      <c r="M31" s="50">
        <f>Ekipe!K135</f>
        <v>0</v>
      </c>
      <c r="N31" s="50">
        <f>Ekipe!L135</f>
        <v>0</v>
      </c>
      <c r="O31" s="50">
        <f>Ekipe!M135</f>
        <v>0</v>
      </c>
      <c r="P31" s="50">
        <f>Ekipe!N135</f>
        <v>0</v>
      </c>
      <c r="Q31" s="50">
        <f>Ekipe!O135</f>
        <v>0</v>
      </c>
      <c r="R31" s="50">
        <f>Ekipe!P135</f>
        <v>0</v>
      </c>
      <c r="S31" s="50">
        <f>Ekipe!Q135</f>
        <v>0</v>
      </c>
      <c r="T31" s="50">
        <f>Ekipe!R135</f>
        <v>0</v>
      </c>
      <c r="U31" s="50">
        <f>Ekipe!S135</f>
        <v>0</v>
      </c>
      <c r="V31" s="107">
        <f>IF(ISERR(W31/($E$2-Y31)),0,W31/($E$2-Y31))</f>
        <v>490.14285714285717</v>
      </c>
      <c r="W31" s="50">
        <f>SUM(D31:U31)</f>
        <v>3431</v>
      </c>
      <c r="X31" s="50">
        <v>0</v>
      </c>
      <c r="Y31" s="50">
        <f t="shared" si="0"/>
        <v>0</v>
      </c>
    </row>
    <row r="32" spans="1:25" ht="12.75">
      <c r="A32" s="50">
        <v>28</v>
      </c>
      <c r="B32" s="131" t="s">
        <v>79</v>
      </c>
      <c r="C32" s="50" t="str">
        <f>Ekipe!A126</f>
        <v>VELUNŠEK MIRKO</v>
      </c>
      <c r="D32" s="50">
        <f>Ekipe!B126</f>
        <v>0</v>
      </c>
      <c r="E32" s="50">
        <f>Ekipe!C126</f>
        <v>505</v>
      </c>
      <c r="F32" s="50">
        <f>Ekipe!D126</f>
        <v>0</v>
      </c>
      <c r="G32" s="50">
        <f>Ekipe!E126</f>
        <v>0</v>
      </c>
      <c r="H32" s="50">
        <f>Ekipe!F126</f>
        <v>481</v>
      </c>
      <c r="I32" s="50">
        <f>Ekipe!G126</f>
        <v>0</v>
      </c>
      <c r="J32" s="50">
        <f>Ekipe!H126</f>
        <v>483</v>
      </c>
      <c r="K32" s="50">
        <f>Ekipe!I126</f>
        <v>0</v>
      </c>
      <c r="L32" s="50">
        <f>Ekipe!J126</f>
        <v>0</v>
      </c>
      <c r="M32" s="50">
        <f>Ekipe!K126</f>
        <v>0</v>
      </c>
      <c r="N32" s="50">
        <f>Ekipe!L126</f>
        <v>0</v>
      </c>
      <c r="O32" s="50">
        <f>Ekipe!M126</f>
        <v>0</v>
      </c>
      <c r="P32" s="50">
        <f>Ekipe!N126</f>
        <v>0</v>
      </c>
      <c r="Q32" s="50">
        <f>Ekipe!O126</f>
        <v>0</v>
      </c>
      <c r="R32" s="50">
        <f>Ekipe!P126</f>
        <v>0</v>
      </c>
      <c r="S32" s="50">
        <f>Ekipe!Q126</f>
        <v>0</v>
      </c>
      <c r="T32" s="50">
        <f>Ekipe!R126</f>
        <v>0</v>
      </c>
      <c r="U32" s="50">
        <f>Ekipe!S126</f>
        <v>0</v>
      </c>
      <c r="V32" s="107">
        <f>IF(ISERR(W32/($E$2-Y32)),0,W32/($E$2-Y32))</f>
        <v>489.6666666666667</v>
      </c>
      <c r="W32" s="50">
        <f>SUM(D32:U32)</f>
        <v>1469</v>
      </c>
      <c r="X32" s="50">
        <v>4</v>
      </c>
      <c r="Y32" s="50">
        <f t="shared" si="0"/>
        <v>4</v>
      </c>
    </row>
    <row r="33" spans="1:25" ht="12.75">
      <c r="A33" s="50">
        <v>29</v>
      </c>
      <c r="B33" s="50" t="s">
        <v>109</v>
      </c>
      <c r="C33" s="50" t="str">
        <f>Ekipe!A153</f>
        <v>JAVORNIK TONE</v>
      </c>
      <c r="D33" s="50">
        <f>Ekipe!B153</f>
        <v>521</v>
      </c>
      <c r="E33" s="50">
        <f>Ekipe!C153</f>
        <v>473</v>
      </c>
      <c r="F33" s="50">
        <f>Ekipe!D153</f>
        <v>0</v>
      </c>
      <c r="G33" s="50">
        <f>Ekipe!E153</f>
        <v>497</v>
      </c>
      <c r="H33" s="50">
        <f>Ekipe!F153</f>
        <v>477</v>
      </c>
      <c r="I33" s="50">
        <f>Ekipe!G153</f>
        <v>471</v>
      </c>
      <c r="J33" s="50">
        <f>Ekipe!H153</f>
        <v>485</v>
      </c>
      <c r="K33" s="50">
        <f>Ekipe!I153</f>
        <v>0</v>
      </c>
      <c r="L33" s="50">
        <f>Ekipe!J153</f>
        <v>0</v>
      </c>
      <c r="M33" s="50">
        <f>Ekipe!K153</f>
        <v>0</v>
      </c>
      <c r="N33" s="50">
        <f>Ekipe!L153</f>
        <v>0</v>
      </c>
      <c r="O33" s="50">
        <f>Ekipe!M153</f>
        <v>0</v>
      </c>
      <c r="P33" s="50">
        <f>Ekipe!N153</f>
        <v>0</v>
      </c>
      <c r="Q33" s="50">
        <f>Ekipe!O153</f>
        <v>0</v>
      </c>
      <c r="R33" s="50">
        <f>Ekipe!P153</f>
        <v>0</v>
      </c>
      <c r="S33" s="50">
        <f>Ekipe!Q153</f>
        <v>0</v>
      </c>
      <c r="T33" s="50">
        <f>Ekipe!R153</f>
        <v>0</v>
      </c>
      <c r="U33" s="50">
        <f>Ekipe!S153</f>
        <v>0</v>
      </c>
      <c r="V33" s="107">
        <f>IF(ISERR(W33/($E$2-Y33)),0,W33/($E$2-Y33))</f>
        <v>487.3333333333333</v>
      </c>
      <c r="W33" s="50">
        <f>SUM(D33:U33)</f>
        <v>2924</v>
      </c>
      <c r="X33" s="50">
        <v>1</v>
      </c>
      <c r="Y33" s="50">
        <f t="shared" si="0"/>
        <v>1</v>
      </c>
    </row>
    <row r="34" spans="1:25" ht="12.75">
      <c r="A34" s="50">
        <v>30</v>
      </c>
      <c r="B34" s="131" t="s">
        <v>143</v>
      </c>
      <c r="C34" s="50" t="str">
        <f>Ekipe!A194</f>
        <v>PINTER SILVO</v>
      </c>
      <c r="D34" s="50">
        <f>Ekipe!B194</f>
        <v>504</v>
      </c>
      <c r="E34" s="50">
        <f>Ekipe!C194</f>
        <v>452</v>
      </c>
      <c r="F34" s="50">
        <f>Ekipe!D194</f>
        <v>489</v>
      </c>
      <c r="G34" s="50">
        <f>Ekipe!E194</f>
        <v>507</v>
      </c>
      <c r="H34" s="50">
        <f>Ekipe!F194</f>
        <v>456</v>
      </c>
      <c r="I34" s="50">
        <f>Ekipe!G194</f>
        <v>466</v>
      </c>
      <c r="J34" s="50">
        <f>Ekipe!H194</f>
        <v>490</v>
      </c>
      <c r="K34" s="50">
        <f>Ekipe!I194</f>
        <v>0</v>
      </c>
      <c r="L34" s="50">
        <f>Ekipe!J194</f>
        <v>0</v>
      </c>
      <c r="M34" s="50">
        <f>Ekipe!K194</f>
        <v>0</v>
      </c>
      <c r="N34" s="50">
        <f>Ekipe!L194</f>
        <v>0</v>
      </c>
      <c r="O34" s="50">
        <f>Ekipe!M194</f>
        <v>0</v>
      </c>
      <c r="P34" s="50">
        <f>Ekipe!N194</f>
        <v>0</v>
      </c>
      <c r="Q34" s="50">
        <f>Ekipe!O194</f>
        <v>0</v>
      </c>
      <c r="R34" s="50">
        <f>Ekipe!P194</f>
        <v>0</v>
      </c>
      <c r="S34" s="50">
        <f>Ekipe!Q194</f>
        <v>0</v>
      </c>
      <c r="T34" s="50">
        <f>Ekipe!R194</f>
        <v>0</v>
      </c>
      <c r="U34" s="50">
        <f>Ekipe!S194</f>
        <v>0</v>
      </c>
      <c r="V34" s="107">
        <f>IF(ISERR(W34/($E$2-Y34)),0,W34/($E$2-Y34))</f>
        <v>480.57142857142856</v>
      </c>
      <c r="W34" s="50">
        <f>SUM(D34:U34)</f>
        <v>3364</v>
      </c>
      <c r="X34" s="50">
        <v>0</v>
      </c>
      <c r="Y34" s="50">
        <f t="shared" si="0"/>
        <v>0</v>
      </c>
    </row>
    <row r="35" spans="1:25" ht="12.75">
      <c r="A35" s="50">
        <v>31</v>
      </c>
      <c r="B35" s="50" t="str">
        <f>Ekipe!$A$2</f>
        <v>OBRTNIKI EL.JEŠOVNIK</v>
      </c>
      <c r="C35" s="50" t="str">
        <f>Ekipe!A70</f>
        <v>VUGA MILAN</v>
      </c>
      <c r="D35" s="50">
        <f>Ekipe!B70</f>
        <v>463</v>
      </c>
      <c r="E35" s="50">
        <f>Ekipe!C70</f>
        <v>465</v>
      </c>
      <c r="F35" s="50">
        <f>Ekipe!D70</f>
        <v>483</v>
      </c>
      <c r="G35" s="50">
        <f>Ekipe!E70</f>
        <v>0</v>
      </c>
      <c r="H35" s="50">
        <f>Ekipe!F70</f>
        <v>0</v>
      </c>
      <c r="I35" s="50">
        <f>Ekipe!G70</f>
        <v>0</v>
      </c>
      <c r="J35" s="50">
        <f>Ekipe!H70</f>
        <v>0</v>
      </c>
      <c r="K35" s="50">
        <f>Ekipe!I70</f>
        <v>0</v>
      </c>
      <c r="L35" s="50">
        <f>Ekipe!J70</f>
        <v>0</v>
      </c>
      <c r="M35" s="50">
        <f>Ekipe!K70</f>
        <v>0</v>
      </c>
      <c r="N35" s="50">
        <f>Ekipe!L70</f>
        <v>0</v>
      </c>
      <c r="O35" s="50">
        <f>Ekipe!M70</f>
        <v>0</v>
      </c>
      <c r="P35" s="50">
        <f>Ekipe!N70</f>
        <v>0</v>
      </c>
      <c r="Q35" s="50">
        <f>Ekipe!O70</f>
        <v>0</v>
      </c>
      <c r="R35" s="50">
        <f>Ekipe!P70</f>
        <v>0</v>
      </c>
      <c r="S35" s="50">
        <f>Ekipe!Q70</f>
        <v>0</v>
      </c>
      <c r="T35" s="50">
        <f>Ekipe!R70</f>
        <v>0</v>
      </c>
      <c r="U35" s="50">
        <f>Ekipe!S70</f>
        <v>0</v>
      </c>
      <c r="V35" s="107">
        <f>IF(ISERR(W35/($E$2-Y35)),0,W35/($E$2-Y35))</f>
        <v>470.3333333333333</v>
      </c>
      <c r="W35" s="50">
        <f>SUM(D35:U35)</f>
        <v>1411</v>
      </c>
      <c r="X35" s="50">
        <v>4</v>
      </c>
      <c r="Y35" s="50">
        <f t="shared" si="0"/>
        <v>4</v>
      </c>
    </row>
    <row r="36" spans="1:25" ht="12.75">
      <c r="A36" s="50">
        <v>32</v>
      </c>
      <c r="B36" s="131" t="s">
        <v>79</v>
      </c>
      <c r="C36" s="50" t="str">
        <f>Ekipe!A117</f>
        <v>RIBIČ PATRICIJA</v>
      </c>
      <c r="D36" s="50">
        <f>Ekipe!B117</f>
        <v>469</v>
      </c>
      <c r="E36" s="50">
        <f>Ekipe!C117</f>
        <v>479</v>
      </c>
      <c r="F36" s="50">
        <f>Ekipe!D117</f>
        <v>456</v>
      </c>
      <c r="G36" s="50">
        <f>Ekipe!E117</f>
        <v>0</v>
      </c>
      <c r="H36" s="50">
        <f>Ekipe!F117</f>
        <v>456</v>
      </c>
      <c r="I36" s="50">
        <f>Ekipe!G117</f>
        <v>0</v>
      </c>
      <c r="J36" s="50">
        <f>Ekipe!H117</f>
        <v>487</v>
      </c>
      <c r="K36" s="50">
        <f>Ekipe!I117</f>
        <v>0</v>
      </c>
      <c r="L36" s="50">
        <f>Ekipe!J117</f>
        <v>0</v>
      </c>
      <c r="M36" s="50">
        <f>Ekipe!K117</f>
        <v>0</v>
      </c>
      <c r="N36" s="50">
        <f>Ekipe!L117</f>
        <v>0</v>
      </c>
      <c r="O36" s="50">
        <f>Ekipe!M117</f>
        <v>0</v>
      </c>
      <c r="P36" s="50">
        <f>Ekipe!N117</f>
        <v>0</v>
      </c>
      <c r="Q36" s="50">
        <f>Ekipe!O117</f>
        <v>0</v>
      </c>
      <c r="R36" s="50">
        <f>Ekipe!P117</f>
        <v>0</v>
      </c>
      <c r="S36" s="50">
        <f>Ekipe!Q117</f>
        <v>0</v>
      </c>
      <c r="T36" s="50">
        <f>Ekipe!R117</f>
        <v>0</v>
      </c>
      <c r="U36" s="50">
        <f>Ekipe!S117</f>
        <v>0</v>
      </c>
      <c r="V36" s="107">
        <f>IF(ISERR(W36/($E$2-Y36)),0,W36/($E$2-Y36))</f>
        <v>469.4</v>
      </c>
      <c r="W36" s="50">
        <f>SUM(D36:U36)</f>
        <v>2347</v>
      </c>
      <c r="X36" s="50">
        <v>2</v>
      </c>
      <c r="Y36" s="50">
        <f t="shared" si="0"/>
        <v>2</v>
      </c>
    </row>
    <row r="37" spans="1:25" ht="12.75">
      <c r="A37" s="50">
        <v>33</v>
      </c>
      <c r="B37" s="131" t="s">
        <v>143</v>
      </c>
      <c r="C37" s="50" t="str">
        <f>Ekipe!A193</f>
        <v>BEZGOVŠEK ROBI</v>
      </c>
      <c r="D37" s="50">
        <v>0</v>
      </c>
      <c r="E37" s="50">
        <f>Ekipe!C193</f>
        <v>488</v>
      </c>
      <c r="F37" s="50">
        <f>Ekipe!D193</f>
        <v>506</v>
      </c>
      <c r="G37" s="50">
        <f>Ekipe!E193</f>
        <v>0</v>
      </c>
      <c r="H37" s="50">
        <f>Ekipe!F193</f>
        <v>0</v>
      </c>
      <c r="I37" s="50">
        <f>Ekipe!G193</f>
        <v>412</v>
      </c>
      <c r="J37" s="50">
        <f>Ekipe!H193</f>
        <v>0</v>
      </c>
      <c r="K37" s="50">
        <f>Ekipe!I193</f>
        <v>0</v>
      </c>
      <c r="L37" s="50">
        <f>Ekipe!J193</f>
        <v>0</v>
      </c>
      <c r="M37" s="50">
        <f>Ekipe!K193</f>
        <v>0</v>
      </c>
      <c r="N37" s="50">
        <f>Ekipe!L193</f>
        <v>0</v>
      </c>
      <c r="O37" s="50">
        <f>Ekipe!M193</f>
        <v>0</v>
      </c>
      <c r="P37" s="50">
        <f>Ekipe!N193</f>
        <v>0</v>
      </c>
      <c r="Q37" s="50">
        <f>Ekipe!O193</f>
        <v>0</v>
      </c>
      <c r="R37" s="50">
        <f>Ekipe!P193</f>
        <v>0</v>
      </c>
      <c r="S37" s="50">
        <f>Ekipe!Q193</f>
        <v>0</v>
      </c>
      <c r="T37" s="50">
        <f>Ekipe!R193</f>
        <v>0</v>
      </c>
      <c r="U37" s="50">
        <f>Ekipe!S193</f>
        <v>0</v>
      </c>
      <c r="V37" s="107">
        <f>IF(ISERR(W37/($E$2-Y37)),0,W37/($E$2-Y37))</f>
        <v>468.6666666666667</v>
      </c>
      <c r="W37" s="50">
        <f>SUM(D37:U37)</f>
        <v>1406</v>
      </c>
      <c r="X37" s="50">
        <v>4</v>
      </c>
      <c r="Y37" s="50">
        <f t="shared" si="0"/>
        <v>4</v>
      </c>
    </row>
    <row r="38" spans="1:25" ht="12.75">
      <c r="A38" s="50">
        <v>34</v>
      </c>
      <c r="B38" s="131" t="s">
        <v>79</v>
      </c>
      <c r="C38" s="50" t="str">
        <f>Ekipe!A118</f>
        <v>RIBIČ KLAVDIJA</v>
      </c>
      <c r="D38" s="50">
        <f>Ekipe!B118</f>
        <v>447</v>
      </c>
      <c r="E38" s="50">
        <f>Ekipe!C118</f>
        <v>433</v>
      </c>
      <c r="F38" s="50">
        <f>Ekipe!D118</f>
        <v>464</v>
      </c>
      <c r="G38" s="50">
        <f>Ekipe!E118</f>
        <v>458</v>
      </c>
      <c r="H38" s="50">
        <f>Ekipe!F118</f>
        <v>425</v>
      </c>
      <c r="I38" s="50">
        <f>Ekipe!G118</f>
        <v>481</v>
      </c>
      <c r="J38" s="50">
        <f>Ekipe!H118</f>
        <v>476</v>
      </c>
      <c r="K38" s="50">
        <f>Ekipe!I118</f>
        <v>0</v>
      </c>
      <c r="L38" s="50">
        <f>Ekipe!J118</f>
        <v>0</v>
      </c>
      <c r="M38" s="50">
        <f>Ekipe!K118</f>
        <v>0</v>
      </c>
      <c r="N38" s="50">
        <f>Ekipe!L118</f>
        <v>0</v>
      </c>
      <c r="O38" s="50">
        <f>Ekipe!M118</f>
        <v>0</v>
      </c>
      <c r="P38" s="50">
        <f>Ekipe!N118</f>
        <v>0</v>
      </c>
      <c r="Q38" s="50">
        <f>Ekipe!O118</f>
        <v>0</v>
      </c>
      <c r="R38" s="50">
        <f>Ekipe!P118</f>
        <v>0</v>
      </c>
      <c r="S38" s="50">
        <f>Ekipe!Q118</f>
        <v>0</v>
      </c>
      <c r="T38" s="50">
        <f>Ekipe!R118</f>
        <v>0</v>
      </c>
      <c r="U38" s="50">
        <f>Ekipe!S118</f>
        <v>0</v>
      </c>
      <c r="V38" s="107">
        <f>IF(ISERR(W38/($E$2-Y38)),0,W38/($E$2-Y38))</f>
        <v>454.85714285714283</v>
      </c>
      <c r="W38" s="50">
        <f>SUM(D38:U38)</f>
        <v>3184</v>
      </c>
      <c r="X38" s="50">
        <v>0</v>
      </c>
      <c r="Y38" s="50">
        <f t="shared" si="0"/>
        <v>0</v>
      </c>
    </row>
    <row r="39" spans="1:25" ht="12.75">
      <c r="A39" s="50">
        <v>35</v>
      </c>
      <c r="B39" s="50" t="s">
        <v>109</v>
      </c>
      <c r="C39" s="50" t="str">
        <f>Ekipe!A158</f>
        <v>VAJS NADA</v>
      </c>
      <c r="D39" s="50">
        <f>Ekipe!B158</f>
        <v>469</v>
      </c>
      <c r="E39" s="50">
        <f>Ekipe!C158</f>
        <v>419</v>
      </c>
      <c r="F39" s="50">
        <f>Ekipe!D158</f>
        <v>440</v>
      </c>
      <c r="G39" s="50">
        <f>Ekipe!E158</f>
        <v>0</v>
      </c>
      <c r="H39" s="50">
        <f>Ekipe!F158</f>
        <v>446</v>
      </c>
      <c r="I39" s="50">
        <f>Ekipe!G158</f>
        <v>466</v>
      </c>
      <c r="J39" s="50">
        <f>Ekipe!H158</f>
        <v>448</v>
      </c>
      <c r="K39" s="50">
        <f>Ekipe!I158</f>
        <v>0</v>
      </c>
      <c r="L39" s="50">
        <f>Ekipe!J158</f>
        <v>0</v>
      </c>
      <c r="M39" s="50">
        <f>Ekipe!K158</f>
        <v>0</v>
      </c>
      <c r="N39" s="50">
        <f>Ekipe!L158</f>
        <v>0</v>
      </c>
      <c r="O39" s="50">
        <f>Ekipe!M158</f>
        <v>0</v>
      </c>
      <c r="P39" s="50">
        <f>Ekipe!N158</f>
        <v>0</v>
      </c>
      <c r="Q39" s="50">
        <f>Ekipe!O158</f>
        <v>0</v>
      </c>
      <c r="R39" s="50">
        <f>Ekipe!P158</f>
        <v>0</v>
      </c>
      <c r="S39" s="50">
        <f>Ekipe!Q158</f>
        <v>0</v>
      </c>
      <c r="T39" s="50">
        <f>Ekipe!R158</f>
        <v>0</v>
      </c>
      <c r="U39" s="50">
        <f>Ekipe!S158</f>
        <v>0</v>
      </c>
      <c r="V39" s="107">
        <f>IF(ISERR(W39/($E$2-Y39)),0,W39/($E$2-Y39))</f>
        <v>448</v>
      </c>
      <c r="W39" s="50">
        <f>SUM(D39:U39)</f>
        <v>2688</v>
      </c>
      <c r="X39" s="50">
        <v>1</v>
      </c>
      <c r="Y39" s="50">
        <f t="shared" si="0"/>
        <v>1</v>
      </c>
    </row>
    <row r="40" spans="1:25" ht="12.75">
      <c r="A40" s="50">
        <v>36</v>
      </c>
      <c r="B40" s="50" t="s">
        <v>109</v>
      </c>
      <c r="C40" s="50" t="str">
        <f>Ekipe!A157</f>
        <v>BOBOVNIK RUDI</v>
      </c>
      <c r="D40" s="50">
        <f>Ekipe!B157</f>
        <v>401</v>
      </c>
      <c r="E40" s="50">
        <f>Ekipe!C157</f>
        <v>436</v>
      </c>
      <c r="F40" s="50">
        <f>Ekipe!D157</f>
        <v>420</v>
      </c>
      <c r="G40" s="50">
        <f>Ekipe!E157</f>
        <v>428</v>
      </c>
      <c r="H40" s="50">
        <f>Ekipe!F157</f>
        <v>453</v>
      </c>
      <c r="I40" s="50">
        <f>Ekipe!G157</f>
        <v>520</v>
      </c>
      <c r="J40" s="50">
        <f>Ekipe!H157</f>
        <v>433</v>
      </c>
      <c r="K40" s="50">
        <f>Ekipe!I157</f>
        <v>0</v>
      </c>
      <c r="L40" s="50">
        <f>Ekipe!J157</f>
        <v>0</v>
      </c>
      <c r="M40" s="50">
        <f>Ekipe!K157</f>
        <v>0</v>
      </c>
      <c r="N40" s="50">
        <f>Ekipe!L157</f>
        <v>0</v>
      </c>
      <c r="O40" s="50">
        <f>Ekipe!M157</f>
        <v>0</v>
      </c>
      <c r="P40" s="50">
        <f>Ekipe!N157</f>
        <v>0</v>
      </c>
      <c r="Q40" s="50">
        <f>Ekipe!O157</f>
        <v>0</v>
      </c>
      <c r="R40" s="50">
        <f>Ekipe!P157</f>
        <v>0</v>
      </c>
      <c r="S40" s="50">
        <f>Ekipe!Q157</f>
        <v>0</v>
      </c>
      <c r="T40" s="50">
        <f>Ekipe!R157</f>
        <v>0</v>
      </c>
      <c r="U40" s="50">
        <f>Ekipe!S157</f>
        <v>0</v>
      </c>
      <c r="V40" s="107">
        <f>IF(ISERR(W40/($E$2-Y40)),0,W40/($E$2-Y40))</f>
        <v>441.57142857142856</v>
      </c>
      <c r="W40" s="50">
        <f>SUM(D40:U40)</f>
        <v>3091</v>
      </c>
      <c r="X40" s="50">
        <v>0</v>
      </c>
      <c r="Y40" s="50">
        <f t="shared" si="0"/>
        <v>0</v>
      </c>
    </row>
    <row r="41" spans="1:25" ht="12.75">
      <c r="A41" s="50">
        <v>37</v>
      </c>
      <c r="B41" s="50" t="s">
        <v>109</v>
      </c>
      <c r="C41" s="50" t="str">
        <f>Ekipe!A159</f>
        <v>ROZMAN STANE</v>
      </c>
      <c r="D41" s="50">
        <f>Ekipe!B159</f>
        <v>0</v>
      </c>
      <c r="E41" s="50">
        <f>Ekipe!C159</f>
        <v>441</v>
      </c>
      <c r="F41" s="50">
        <f>Ekipe!D159</f>
        <v>444</v>
      </c>
      <c r="G41" s="50">
        <f>Ekipe!E159</f>
        <v>439</v>
      </c>
      <c r="H41" s="50">
        <f>Ekipe!F159</f>
        <v>458</v>
      </c>
      <c r="I41" s="50">
        <f>Ekipe!G159</f>
        <v>415</v>
      </c>
      <c r="J41" s="50">
        <f>Ekipe!H159</f>
        <v>0</v>
      </c>
      <c r="K41" s="50">
        <f>Ekipe!I159</f>
        <v>0</v>
      </c>
      <c r="L41" s="50">
        <f>Ekipe!J159</f>
        <v>0</v>
      </c>
      <c r="M41" s="50">
        <f>Ekipe!K159</f>
        <v>0</v>
      </c>
      <c r="N41" s="50">
        <f>Ekipe!L159</f>
        <v>0</v>
      </c>
      <c r="O41" s="50">
        <f>Ekipe!M159</f>
        <v>0</v>
      </c>
      <c r="P41" s="50">
        <f>Ekipe!N159</f>
        <v>0</v>
      </c>
      <c r="Q41" s="50">
        <f>Ekipe!O159</f>
        <v>0</v>
      </c>
      <c r="R41" s="50">
        <f>Ekipe!P159</f>
        <v>0</v>
      </c>
      <c r="S41" s="50">
        <f>Ekipe!Q159</f>
        <v>0</v>
      </c>
      <c r="T41" s="50">
        <f>Ekipe!R159</f>
        <v>0</v>
      </c>
      <c r="U41" s="50">
        <f>Ekipe!S159</f>
        <v>0</v>
      </c>
      <c r="V41" s="107">
        <f>IF(ISERR(W41/($E$2-Y41)),0,W41/($E$2-Y41))</f>
        <v>439.4</v>
      </c>
      <c r="W41" s="50">
        <f>SUM(D41:U41)</f>
        <v>2197</v>
      </c>
      <c r="X41" s="50">
        <v>2</v>
      </c>
      <c r="Y41" s="50">
        <f t="shared" si="0"/>
        <v>2</v>
      </c>
    </row>
    <row r="42" spans="1:25" ht="12.75">
      <c r="A42" s="50">
        <v>38</v>
      </c>
      <c r="B42" s="131" t="s">
        <v>143</v>
      </c>
      <c r="C42" s="50" t="str">
        <f>Ekipe!A192</f>
        <v>TROJAK BORIS</v>
      </c>
      <c r="D42" s="50">
        <f>Ekipe!B192</f>
        <v>0</v>
      </c>
      <c r="E42" s="50">
        <f>Ekipe!C192</f>
        <v>0</v>
      </c>
      <c r="F42" s="50">
        <f>Ekipe!D192</f>
        <v>0</v>
      </c>
      <c r="G42" s="50">
        <f>Ekipe!E192</f>
        <v>428</v>
      </c>
      <c r="H42" s="50">
        <f>Ekipe!F192</f>
        <v>429</v>
      </c>
      <c r="I42" s="50">
        <f>Ekipe!G192</f>
        <v>0</v>
      </c>
      <c r="J42" s="50">
        <f>Ekipe!H192</f>
        <v>460</v>
      </c>
      <c r="K42" s="50">
        <f>Ekipe!I192</f>
        <v>0</v>
      </c>
      <c r="L42" s="50">
        <f>Ekipe!J192</f>
        <v>0</v>
      </c>
      <c r="M42" s="50">
        <f>Ekipe!K192</f>
        <v>0</v>
      </c>
      <c r="N42" s="50">
        <f>Ekipe!L192</f>
        <v>0</v>
      </c>
      <c r="O42" s="50">
        <f>Ekipe!M192</f>
        <v>0</v>
      </c>
      <c r="P42" s="50">
        <f>Ekipe!N192</f>
        <v>0</v>
      </c>
      <c r="Q42" s="50">
        <f>Ekipe!O192</f>
        <v>0</v>
      </c>
      <c r="R42" s="50">
        <f>Ekipe!P192</f>
        <v>0</v>
      </c>
      <c r="S42" s="50">
        <f>Ekipe!Q192</f>
        <v>0</v>
      </c>
      <c r="T42" s="50">
        <f>Ekipe!R192</f>
        <v>0</v>
      </c>
      <c r="U42" s="50">
        <f>Ekipe!S192</f>
        <v>0</v>
      </c>
      <c r="V42" s="107">
        <f>IF(ISERR(W42/($E$2-Y42)),0,W42/($E$2-Y42))</f>
        <v>439</v>
      </c>
      <c r="W42" s="50">
        <f>SUM(D42:U42)</f>
        <v>1317</v>
      </c>
      <c r="X42" s="50">
        <v>4</v>
      </c>
      <c r="Y42" s="50">
        <f t="shared" si="0"/>
        <v>4</v>
      </c>
    </row>
    <row r="43" spans="1:25" ht="12.75">
      <c r="A43" s="50">
        <v>39</v>
      </c>
      <c r="B43" s="50"/>
      <c r="C43" s="50"/>
      <c r="D43" s="50"/>
      <c r="E43" s="50"/>
      <c r="F43" s="50"/>
      <c r="G43" s="50"/>
      <c r="H43" s="50"/>
      <c r="I43" s="50"/>
      <c r="J43" s="50"/>
      <c r="K43" s="50"/>
      <c r="L43" s="50"/>
      <c r="M43" s="50"/>
      <c r="N43" s="50"/>
      <c r="O43" s="50"/>
      <c r="P43" s="50"/>
      <c r="Q43" s="50"/>
      <c r="R43" s="50"/>
      <c r="S43" s="50"/>
      <c r="T43" s="50"/>
      <c r="U43" s="50"/>
      <c r="V43" s="107"/>
      <c r="W43" s="50"/>
      <c r="X43" s="50"/>
      <c r="Y43" s="50">
        <f t="shared" si="0"/>
        <v>7</v>
      </c>
    </row>
    <row r="44" spans="1:25" ht="12.75">
      <c r="A44" s="50">
        <v>40</v>
      </c>
      <c r="B44" s="50"/>
      <c r="C44" s="50"/>
      <c r="D44" s="50"/>
      <c r="E44" s="50"/>
      <c r="F44" s="50"/>
      <c r="G44" s="50"/>
      <c r="H44" s="50"/>
      <c r="I44" s="50"/>
      <c r="J44" s="50"/>
      <c r="K44" s="50"/>
      <c r="L44" s="50"/>
      <c r="M44" s="50"/>
      <c r="N44" s="50"/>
      <c r="O44" s="50"/>
      <c r="P44" s="50"/>
      <c r="Q44" s="50"/>
      <c r="R44" s="50"/>
      <c r="S44" s="50"/>
      <c r="T44" s="50"/>
      <c r="U44" s="50"/>
      <c r="V44" s="107"/>
      <c r="W44" s="50"/>
      <c r="X44" s="50"/>
      <c r="Y44" s="50">
        <f t="shared" si="0"/>
        <v>7</v>
      </c>
    </row>
    <row r="45" spans="1:25" ht="12.75">
      <c r="A45" s="50">
        <v>41</v>
      </c>
      <c r="B45" s="50"/>
      <c r="C45" s="50"/>
      <c r="D45" s="50"/>
      <c r="E45" s="50"/>
      <c r="F45" s="50"/>
      <c r="G45" s="50"/>
      <c r="H45" s="50"/>
      <c r="I45" s="50"/>
      <c r="J45" s="50"/>
      <c r="K45" s="50"/>
      <c r="L45" s="50"/>
      <c r="M45" s="50"/>
      <c r="N45" s="50"/>
      <c r="O45" s="50"/>
      <c r="P45" s="50"/>
      <c r="Q45" s="50"/>
      <c r="R45" s="50"/>
      <c r="S45" s="50"/>
      <c r="T45" s="50"/>
      <c r="U45" s="50"/>
      <c r="V45" s="107"/>
      <c r="W45" s="50"/>
      <c r="X45" s="50"/>
      <c r="Y45" s="50">
        <f t="shared" si="0"/>
        <v>7</v>
      </c>
    </row>
    <row r="46" spans="1:25" ht="12.75">
      <c r="A46" s="50">
        <v>42</v>
      </c>
      <c r="B46" s="131"/>
      <c r="C46" s="50"/>
      <c r="D46" s="50"/>
      <c r="E46" s="50"/>
      <c r="F46" s="50"/>
      <c r="G46" s="50"/>
      <c r="H46" s="50"/>
      <c r="I46" s="50"/>
      <c r="J46" s="50"/>
      <c r="K46" s="50"/>
      <c r="L46" s="50"/>
      <c r="M46" s="50"/>
      <c r="N46" s="50"/>
      <c r="O46" s="50"/>
      <c r="P46" s="50"/>
      <c r="Q46" s="50"/>
      <c r="R46" s="50"/>
      <c r="S46" s="50"/>
      <c r="T46" s="50"/>
      <c r="U46" s="50"/>
      <c r="V46" s="107"/>
      <c r="W46" s="50"/>
      <c r="X46" s="50"/>
      <c r="Y46" s="50">
        <f t="shared" si="0"/>
        <v>7</v>
      </c>
    </row>
    <row r="47" spans="1:25" ht="12.75">
      <c r="A47" s="50">
        <v>43</v>
      </c>
      <c r="B47" s="50"/>
      <c r="C47" s="50"/>
      <c r="D47" s="50"/>
      <c r="E47" s="50"/>
      <c r="F47" s="50"/>
      <c r="G47" s="50"/>
      <c r="H47" s="50"/>
      <c r="I47" s="50"/>
      <c r="J47" s="50"/>
      <c r="K47" s="50"/>
      <c r="L47" s="50"/>
      <c r="M47" s="50"/>
      <c r="N47" s="50"/>
      <c r="O47" s="50"/>
      <c r="P47" s="50"/>
      <c r="Q47" s="50"/>
      <c r="R47" s="50"/>
      <c r="S47" s="50"/>
      <c r="T47" s="50"/>
      <c r="U47" s="50"/>
      <c r="V47" s="107"/>
      <c r="W47" s="50"/>
      <c r="X47" s="50"/>
      <c r="Y47" s="50">
        <f t="shared" si="0"/>
        <v>7</v>
      </c>
    </row>
    <row r="48" spans="1:25" ht="12.75">
      <c r="A48" s="50">
        <v>44</v>
      </c>
      <c r="B48" s="50"/>
      <c r="C48" s="50"/>
      <c r="D48" s="50"/>
      <c r="E48" s="50"/>
      <c r="F48" s="50"/>
      <c r="G48" s="50"/>
      <c r="H48" s="50"/>
      <c r="I48" s="50"/>
      <c r="J48" s="50"/>
      <c r="K48" s="50"/>
      <c r="L48" s="50"/>
      <c r="M48" s="50"/>
      <c r="N48" s="50"/>
      <c r="O48" s="50"/>
      <c r="P48" s="50"/>
      <c r="Q48" s="50"/>
      <c r="R48" s="50"/>
      <c r="S48" s="50"/>
      <c r="T48" s="50"/>
      <c r="U48" s="50"/>
      <c r="V48" s="107"/>
      <c r="W48" s="50"/>
      <c r="X48" s="50"/>
      <c r="Y48" s="50">
        <f t="shared" si="0"/>
        <v>7</v>
      </c>
    </row>
    <row r="49" spans="1:25" ht="12.75">
      <c r="A49" s="50">
        <v>45</v>
      </c>
      <c r="B49" s="50"/>
      <c r="C49" s="50"/>
      <c r="D49" s="50"/>
      <c r="E49" s="50"/>
      <c r="F49" s="50"/>
      <c r="G49" s="50"/>
      <c r="H49" s="50"/>
      <c r="I49" s="50"/>
      <c r="J49" s="50"/>
      <c r="K49" s="50"/>
      <c r="L49" s="50"/>
      <c r="M49" s="50"/>
      <c r="N49" s="50"/>
      <c r="O49" s="50"/>
      <c r="P49" s="50"/>
      <c r="Q49" s="50"/>
      <c r="R49" s="50"/>
      <c r="S49" s="50"/>
      <c r="T49" s="50"/>
      <c r="U49" s="50"/>
      <c r="V49" s="107"/>
      <c r="W49" s="50"/>
      <c r="X49" s="50"/>
      <c r="Y49" s="50">
        <f t="shared" si="0"/>
        <v>7</v>
      </c>
    </row>
    <row r="50" spans="1:25" ht="12.75">
      <c r="A50" s="50">
        <v>46</v>
      </c>
      <c r="B50" s="50"/>
      <c r="C50" s="50"/>
      <c r="D50" s="50"/>
      <c r="E50" s="50"/>
      <c r="F50" s="50"/>
      <c r="G50" s="50"/>
      <c r="H50" s="50"/>
      <c r="I50" s="50"/>
      <c r="J50" s="50"/>
      <c r="K50" s="50"/>
      <c r="L50" s="50"/>
      <c r="M50" s="50"/>
      <c r="N50" s="50"/>
      <c r="O50" s="50"/>
      <c r="P50" s="50"/>
      <c r="Q50" s="50"/>
      <c r="R50" s="50"/>
      <c r="S50" s="50"/>
      <c r="T50" s="50"/>
      <c r="U50" s="50"/>
      <c r="V50" s="107"/>
      <c r="W50" s="50"/>
      <c r="X50" s="50"/>
      <c r="Y50" s="50">
        <f t="shared" si="0"/>
        <v>7</v>
      </c>
    </row>
    <row r="51" spans="1:25" ht="12.75">
      <c r="A51" s="50">
        <v>47</v>
      </c>
      <c r="B51" s="50"/>
      <c r="C51" s="50"/>
      <c r="D51" s="50"/>
      <c r="E51" s="50"/>
      <c r="F51" s="50"/>
      <c r="G51" s="50"/>
      <c r="H51" s="50"/>
      <c r="I51" s="50"/>
      <c r="J51" s="50"/>
      <c r="K51" s="50"/>
      <c r="L51" s="50"/>
      <c r="M51" s="50"/>
      <c r="N51" s="50"/>
      <c r="O51" s="50"/>
      <c r="P51" s="50"/>
      <c r="Q51" s="50"/>
      <c r="R51" s="50"/>
      <c r="S51" s="50"/>
      <c r="T51" s="50"/>
      <c r="U51" s="50"/>
      <c r="V51" s="107"/>
      <c r="W51" s="50"/>
      <c r="X51" s="50"/>
      <c r="Y51" s="50">
        <f t="shared" si="0"/>
        <v>7</v>
      </c>
    </row>
    <row r="52" spans="1:25" ht="12.75">
      <c r="A52" s="50">
        <v>48</v>
      </c>
      <c r="B52" s="50"/>
      <c r="C52" s="50"/>
      <c r="D52" s="50"/>
      <c r="E52" s="50"/>
      <c r="F52" s="50"/>
      <c r="G52" s="50"/>
      <c r="H52" s="50"/>
      <c r="I52" s="50"/>
      <c r="J52" s="50"/>
      <c r="K52" s="50"/>
      <c r="L52" s="50"/>
      <c r="M52" s="50"/>
      <c r="N52" s="50"/>
      <c r="O52" s="50"/>
      <c r="P52" s="50"/>
      <c r="Q52" s="50"/>
      <c r="R52" s="50"/>
      <c r="S52" s="50"/>
      <c r="T52" s="50"/>
      <c r="U52" s="50"/>
      <c r="V52" s="107"/>
      <c r="W52" s="50"/>
      <c r="X52" s="50"/>
      <c r="Y52" s="50">
        <f t="shared" si="0"/>
        <v>7</v>
      </c>
    </row>
    <row r="53" spans="1:25" ht="12.75">
      <c r="A53" s="50">
        <v>49</v>
      </c>
      <c r="B53" s="50"/>
      <c r="C53" s="50"/>
      <c r="D53" s="50"/>
      <c r="E53" s="50"/>
      <c r="F53" s="50"/>
      <c r="G53" s="50"/>
      <c r="H53" s="50"/>
      <c r="I53" s="50"/>
      <c r="J53" s="50"/>
      <c r="K53" s="50"/>
      <c r="L53" s="50"/>
      <c r="M53" s="50"/>
      <c r="N53" s="50"/>
      <c r="O53" s="50"/>
      <c r="P53" s="50"/>
      <c r="Q53" s="50"/>
      <c r="R53" s="50"/>
      <c r="S53" s="50"/>
      <c r="T53" s="50"/>
      <c r="U53" s="50"/>
      <c r="V53" s="107"/>
      <c r="W53" s="50"/>
      <c r="X53" s="50"/>
      <c r="Y53" s="50">
        <f t="shared" si="0"/>
        <v>7</v>
      </c>
    </row>
    <row r="54" spans="1:25" ht="12.75">
      <c r="A54" s="50">
        <v>50</v>
      </c>
      <c r="B54" s="50"/>
      <c r="C54" s="50"/>
      <c r="D54" s="50"/>
      <c r="E54" s="50"/>
      <c r="F54" s="50"/>
      <c r="G54" s="50"/>
      <c r="H54" s="50"/>
      <c r="I54" s="50"/>
      <c r="J54" s="50"/>
      <c r="K54" s="50"/>
      <c r="L54" s="50"/>
      <c r="M54" s="50"/>
      <c r="N54" s="50"/>
      <c r="O54" s="50"/>
      <c r="P54" s="50"/>
      <c r="Q54" s="50"/>
      <c r="R54" s="50"/>
      <c r="S54" s="50"/>
      <c r="T54" s="50"/>
      <c r="U54" s="50"/>
      <c r="V54" s="107"/>
      <c r="W54" s="50"/>
      <c r="X54" s="50"/>
      <c r="Y54" s="50">
        <f t="shared" si="0"/>
        <v>7</v>
      </c>
    </row>
    <row r="55" spans="1:25" ht="12.75">
      <c r="A55" s="50">
        <v>51</v>
      </c>
      <c r="B55" s="50"/>
      <c r="C55" s="50"/>
      <c r="D55" s="50"/>
      <c r="E55" s="50"/>
      <c r="F55" s="50"/>
      <c r="G55" s="50"/>
      <c r="H55" s="50"/>
      <c r="I55" s="50"/>
      <c r="J55" s="50"/>
      <c r="K55" s="50"/>
      <c r="L55" s="50"/>
      <c r="M55" s="50"/>
      <c r="N55" s="50"/>
      <c r="O55" s="50"/>
      <c r="P55" s="50"/>
      <c r="Q55" s="50"/>
      <c r="R55" s="50"/>
      <c r="S55" s="50"/>
      <c r="T55" s="50"/>
      <c r="U55" s="50"/>
      <c r="V55" s="107"/>
      <c r="W55" s="50"/>
      <c r="X55" s="50"/>
      <c r="Y55" s="50">
        <f t="shared" si="0"/>
        <v>7</v>
      </c>
    </row>
    <row r="56" spans="1:25" ht="12.75">
      <c r="A56" s="50">
        <v>52</v>
      </c>
      <c r="B56" s="50"/>
      <c r="C56" s="50"/>
      <c r="D56" s="50"/>
      <c r="E56" s="50"/>
      <c r="F56" s="50"/>
      <c r="G56" s="50"/>
      <c r="H56" s="50"/>
      <c r="I56" s="50"/>
      <c r="J56" s="50"/>
      <c r="K56" s="50"/>
      <c r="L56" s="50"/>
      <c r="M56" s="50"/>
      <c r="N56" s="50"/>
      <c r="O56" s="50"/>
      <c r="P56" s="50"/>
      <c r="Q56" s="50"/>
      <c r="R56" s="50"/>
      <c r="S56" s="50"/>
      <c r="T56" s="50"/>
      <c r="U56" s="50"/>
      <c r="V56" s="107"/>
      <c r="W56" s="50"/>
      <c r="X56" s="50"/>
      <c r="Y56" s="50">
        <f t="shared" si="0"/>
        <v>7</v>
      </c>
    </row>
    <row r="57" spans="1:25" ht="12.75">
      <c r="A57" s="50">
        <v>53</v>
      </c>
      <c r="B57" s="50"/>
      <c r="C57" s="50"/>
      <c r="D57" s="50"/>
      <c r="E57" s="50"/>
      <c r="F57" s="50"/>
      <c r="G57" s="50"/>
      <c r="H57" s="50"/>
      <c r="I57" s="50"/>
      <c r="J57" s="50"/>
      <c r="K57" s="50"/>
      <c r="L57" s="50"/>
      <c r="M57" s="50"/>
      <c r="N57" s="50"/>
      <c r="O57" s="50"/>
      <c r="P57" s="50"/>
      <c r="Q57" s="50"/>
      <c r="R57" s="50"/>
      <c r="S57" s="50"/>
      <c r="T57" s="50"/>
      <c r="U57" s="50"/>
      <c r="V57" s="107"/>
      <c r="W57" s="50"/>
      <c r="X57" s="50"/>
      <c r="Y57" s="50">
        <f t="shared" si="0"/>
        <v>7</v>
      </c>
    </row>
    <row r="58" spans="1:25" ht="12.75">
      <c r="A58" s="50">
        <v>54</v>
      </c>
      <c r="B58" s="50"/>
      <c r="C58" s="50"/>
      <c r="D58" s="50"/>
      <c r="E58" s="50"/>
      <c r="F58" s="50"/>
      <c r="G58" s="50"/>
      <c r="H58" s="50"/>
      <c r="I58" s="50"/>
      <c r="J58" s="50"/>
      <c r="K58" s="50"/>
      <c r="L58" s="50"/>
      <c r="M58" s="50"/>
      <c r="N58" s="50"/>
      <c r="O58" s="50"/>
      <c r="P58" s="50"/>
      <c r="Q58" s="50"/>
      <c r="R58" s="50"/>
      <c r="S58" s="50"/>
      <c r="T58" s="50"/>
      <c r="U58" s="50"/>
      <c r="V58" s="107"/>
      <c r="W58" s="50"/>
      <c r="X58" s="50"/>
      <c r="Y58" s="50">
        <f t="shared" si="0"/>
        <v>7</v>
      </c>
    </row>
    <row r="59" spans="1:25" ht="12.75">
      <c r="A59" s="50">
        <v>55</v>
      </c>
      <c r="B59" s="50"/>
      <c r="C59" s="50"/>
      <c r="D59" s="50"/>
      <c r="E59" s="50"/>
      <c r="F59" s="50"/>
      <c r="G59" s="50"/>
      <c r="H59" s="50"/>
      <c r="I59" s="50"/>
      <c r="J59" s="50"/>
      <c r="K59" s="50"/>
      <c r="L59" s="50"/>
      <c r="M59" s="50"/>
      <c r="N59" s="50"/>
      <c r="O59" s="50"/>
      <c r="P59" s="50"/>
      <c r="Q59" s="50"/>
      <c r="R59" s="50"/>
      <c r="S59" s="50"/>
      <c r="T59" s="50"/>
      <c r="U59" s="50"/>
      <c r="V59" s="107"/>
      <c r="W59" s="50"/>
      <c r="X59" s="50"/>
      <c r="Y59" s="50">
        <f t="shared" si="0"/>
        <v>7</v>
      </c>
    </row>
    <row r="60" spans="1:25" ht="12.75">
      <c r="A60" s="50">
        <v>56</v>
      </c>
      <c r="B60" s="50"/>
      <c r="C60" s="50"/>
      <c r="D60" s="50"/>
      <c r="E60" s="50"/>
      <c r="F60" s="50"/>
      <c r="G60" s="50"/>
      <c r="H60" s="50"/>
      <c r="I60" s="50"/>
      <c r="J60" s="50"/>
      <c r="K60" s="50"/>
      <c r="L60" s="50"/>
      <c r="M60" s="50"/>
      <c r="N60" s="50"/>
      <c r="O60" s="50"/>
      <c r="P60" s="50"/>
      <c r="Q60" s="50"/>
      <c r="R60" s="50"/>
      <c r="S60" s="50"/>
      <c r="T60" s="50"/>
      <c r="U60" s="50"/>
      <c r="V60" s="107"/>
      <c r="W60" s="50"/>
      <c r="X60" s="50"/>
      <c r="Y60" s="50">
        <f t="shared" si="0"/>
        <v>7</v>
      </c>
    </row>
    <row r="61" spans="1:25" ht="12.75">
      <c r="A61" s="50">
        <v>57</v>
      </c>
      <c r="B61" s="50"/>
      <c r="C61" s="50"/>
      <c r="D61" s="50"/>
      <c r="E61" s="50"/>
      <c r="F61" s="50"/>
      <c r="G61" s="50"/>
      <c r="H61" s="50"/>
      <c r="I61" s="50"/>
      <c r="J61" s="50"/>
      <c r="K61" s="50"/>
      <c r="L61" s="50"/>
      <c r="M61" s="50"/>
      <c r="N61" s="50"/>
      <c r="O61" s="50"/>
      <c r="P61" s="50"/>
      <c r="Q61" s="50"/>
      <c r="R61" s="50"/>
      <c r="S61" s="50"/>
      <c r="T61" s="50"/>
      <c r="U61" s="50"/>
      <c r="V61" s="107"/>
      <c r="W61" s="50"/>
      <c r="X61" s="50"/>
      <c r="Y61" s="50">
        <f t="shared" si="0"/>
        <v>7</v>
      </c>
    </row>
    <row r="62" spans="1:25" ht="12.75">
      <c r="A62" s="50">
        <v>58</v>
      </c>
      <c r="B62" s="50"/>
      <c r="C62" s="50"/>
      <c r="D62" s="50"/>
      <c r="E62" s="50"/>
      <c r="F62" s="50"/>
      <c r="G62" s="50"/>
      <c r="H62" s="50"/>
      <c r="I62" s="50"/>
      <c r="J62" s="50"/>
      <c r="K62" s="50"/>
      <c r="L62" s="50"/>
      <c r="M62" s="50"/>
      <c r="N62" s="50"/>
      <c r="O62" s="50"/>
      <c r="P62" s="50"/>
      <c r="Q62" s="50"/>
      <c r="R62" s="50"/>
      <c r="S62" s="50"/>
      <c r="T62" s="50"/>
      <c r="U62" s="50"/>
      <c r="V62" s="107"/>
      <c r="W62" s="50"/>
      <c r="X62" s="50"/>
      <c r="Y62" s="50">
        <f t="shared" si="0"/>
        <v>7</v>
      </c>
    </row>
    <row r="63" spans="1:25" ht="12.75">
      <c r="A63" s="50">
        <v>59</v>
      </c>
      <c r="B63" s="50"/>
      <c r="C63" s="50"/>
      <c r="D63" s="50"/>
      <c r="E63" s="50"/>
      <c r="F63" s="50"/>
      <c r="G63" s="50"/>
      <c r="H63" s="50"/>
      <c r="I63" s="50"/>
      <c r="J63" s="50"/>
      <c r="K63" s="50"/>
      <c r="L63" s="50"/>
      <c r="M63" s="50"/>
      <c r="N63" s="50"/>
      <c r="O63" s="50"/>
      <c r="P63" s="50"/>
      <c r="Q63" s="50"/>
      <c r="R63" s="50"/>
      <c r="S63" s="50"/>
      <c r="T63" s="50"/>
      <c r="U63" s="50"/>
      <c r="V63" s="107"/>
      <c r="W63" s="50"/>
      <c r="X63" s="50"/>
      <c r="Y63" s="50">
        <f t="shared" si="0"/>
        <v>7</v>
      </c>
    </row>
    <row r="64" spans="1:25" ht="12.75">
      <c r="A64" s="50">
        <v>60</v>
      </c>
      <c r="B64" s="50"/>
      <c r="C64" s="50"/>
      <c r="D64" s="50"/>
      <c r="E64" s="50"/>
      <c r="F64" s="50"/>
      <c r="G64" s="50"/>
      <c r="H64" s="50"/>
      <c r="I64" s="50"/>
      <c r="J64" s="50"/>
      <c r="K64" s="50"/>
      <c r="L64" s="50"/>
      <c r="M64" s="50"/>
      <c r="N64" s="50"/>
      <c r="O64" s="50"/>
      <c r="P64" s="50"/>
      <c r="Q64" s="50"/>
      <c r="R64" s="50"/>
      <c r="S64" s="50"/>
      <c r="T64" s="50"/>
      <c r="U64" s="50"/>
      <c r="V64" s="107"/>
      <c r="W64" s="50"/>
      <c r="X64" s="50"/>
      <c r="Y64" s="50">
        <f t="shared" si="0"/>
        <v>7</v>
      </c>
    </row>
    <row r="65" spans="1:25" ht="12.75">
      <c r="A65" s="50">
        <v>61</v>
      </c>
      <c r="B65" s="50"/>
      <c r="C65" s="50"/>
      <c r="D65" s="50"/>
      <c r="E65" s="50"/>
      <c r="F65" s="50"/>
      <c r="G65" s="50"/>
      <c r="H65" s="50"/>
      <c r="I65" s="50"/>
      <c r="J65" s="50"/>
      <c r="K65" s="50"/>
      <c r="L65" s="50"/>
      <c r="M65" s="50"/>
      <c r="N65" s="50"/>
      <c r="O65" s="50"/>
      <c r="P65" s="50"/>
      <c r="Q65" s="50"/>
      <c r="R65" s="50"/>
      <c r="S65" s="50"/>
      <c r="T65" s="50"/>
      <c r="U65" s="50"/>
      <c r="V65" s="107"/>
      <c r="W65" s="50"/>
      <c r="X65" s="50"/>
      <c r="Y65" s="50">
        <f t="shared" si="0"/>
        <v>7</v>
      </c>
    </row>
    <row r="66" spans="1:25" ht="12.75">
      <c r="A66" s="50">
        <v>62</v>
      </c>
      <c r="B66" s="50"/>
      <c r="C66" s="50"/>
      <c r="D66" s="50"/>
      <c r="E66" s="50"/>
      <c r="F66" s="50"/>
      <c r="G66" s="50"/>
      <c r="H66" s="50"/>
      <c r="I66" s="50"/>
      <c r="J66" s="50"/>
      <c r="K66" s="50"/>
      <c r="L66" s="50"/>
      <c r="M66" s="50"/>
      <c r="N66" s="50"/>
      <c r="O66" s="50"/>
      <c r="P66" s="50"/>
      <c r="Q66" s="50"/>
      <c r="R66" s="50"/>
      <c r="S66" s="50"/>
      <c r="T66" s="50"/>
      <c r="U66" s="50"/>
      <c r="V66" s="107"/>
      <c r="W66" s="50"/>
      <c r="X66" s="50"/>
      <c r="Y66" s="50">
        <f t="shared" si="0"/>
        <v>7</v>
      </c>
    </row>
    <row r="67" spans="1:25" ht="12.75">
      <c r="A67" s="50">
        <v>63</v>
      </c>
      <c r="B67" s="50"/>
      <c r="C67" s="50"/>
      <c r="D67" s="50"/>
      <c r="E67" s="50"/>
      <c r="F67" s="50"/>
      <c r="G67" s="50"/>
      <c r="H67" s="50"/>
      <c r="I67" s="50"/>
      <c r="J67" s="50"/>
      <c r="K67" s="50"/>
      <c r="L67" s="50"/>
      <c r="M67" s="50"/>
      <c r="N67" s="50"/>
      <c r="O67" s="50"/>
      <c r="P67" s="50"/>
      <c r="Q67" s="50"/>
      <c r="R67" s="50"/>
      <c r="S67" s="50"/>
      <c r="T67" s="50"/>
      <c r="U67" s="50"/>
      <c r="V67" s="107"/>
      <c r="W67" s="50"/>
      <c r="X67" s="50"/>
      <c r="Y67" s="50">
        <f t="shared" si="0"/>
        <v>7</v>
      </c>
    </row>
    <row r="68" spans="1:25" ht="12.75">
      <c r="A68" s="50">
        <v>64</v>
      </c>
      <c r="B68" s="50"/>
      <c r="C68" s="50"/>
      <c r="D68" s="50"/>
      <c r="E68" s="50"/>
      <c r="F68" s="50"/>
      <c r="G68" s="50"/>
      <c r="H68" s="50"/>
      <c r="I68" s="50"/>
      <c r="J68" s="50"/>
      <c r="K68" s="50"/>
      <c r="L68" s="50"/>
      <c r="M68" s="50"/>
      <c r="N68" s="50"/>
      <c r="O68" s="50"/>
      <c r="P68" s="50"/>
      <c r="Q68" s="50"/>
      <c r="R68" s="50"/>
      <c r="S68" s="50"/>
      <c r="T68" s="50"/>
      <c r="U68" s="50"/>
      <c r="V68" s="107"/>
      <c r="W68" s="50"/>
      <c r="X68" s="50"/>
      <c r="Y68" s="50">
        <f t="shared" si="0"/>
        <v>7</v>
      </c>
    </row>
    <row r="69" spans="1:25" ht="12.75">
      <c r="A69" s="50">
        <v>65</v>
      </c>
      <c r="B69" s="50"/>
      <c r="C69" s="50"/>
      <c r="D69" s="50"/>
      <c r="E69" s="50"/>
      <c r="F69" s="50"/>
      <c r="G69" s="50"/>
      <c r="H69" s="50"/>
      <c r="I69" s="50"/>
      <c r="J69" s="50"/>
      <c r="K69" s="50"/>
      <c r="L69" s="50"/>
      <c r="M69" s="50"/>
      <c r="N69" s="50"/>
      <c r="O69" s="50"/>
      <c r="P69" s="50"/>
      <c r="Q69" s="50"/>
      <c r="R69" s="50"/>
      <c r="S69" s="50"/>
      <c r="T69" s="50"/>
      <c r="U69" s="50"/>
      <c r="V69" s="107"/>
      <c r="W69" s="50"/>
      <c r="X69" s="50"/>
      <c r="Y69" s="50">
        <f t="shared" si="0"/>
        <v>7</v>
      </c>
    </row>
    <row r="70" spans="1:25" ht="12.75">
      <c r="A70" s="50">
        <v>66</v>
      </c>
      <c r="B70" s="50"/>
      <c r="C70" s="50"/>
      <c r="D70" s="50"/>
      <c r="E70" s="50"/>
      <c r="F70" s="50"/>
      <c r="G70" s="50"/>
      <c r="H70" s="50"/>
      <c r="I70" s="50"/>
      <c r="J70" s="50"/>
      <c r="K70" s="50"/>
      <c r="L70" s="50"/>
      <c r="M70" s="50"/>
      <c r="N70" s="50"/>
      <c r="O70" s="50"/>
      <c r="P70" s="50"/>
      <c r="Q70" s="50"/>
      <c r="R70" s="50"/>
      <c r="S70" s="50"/>
      <c r="T70" s="50"/>
      <c r="U70" s="50"/>
      <c r="V70" s="107"/>
      <c r="W70" s="50"/>
      <c r="X70" s="50"/>
      <c r="Y70" s="50">
        <f aca="true" t="shared" si="1" ref="Y70:Y133">SUM(IF(D70=0,1,0),IF(E70=0,1,0),IF(F70=0,1,0),IF(G70=0,1,0),IF(H70=0,1,0),IF(I70=0,1,0),IF(J70=0,1,0),IF(K70=0,1,0),IF(L70=0,1,0),IF(M70=0,1,0),IF(N70=0,1,0),IF(O70=0,1,0),IF(P70=0,1,0),IF(Q70=0,1,0),IF(R70=0,1,0),IF(S70=0,1,0),IF(T70=0,1,0),IF(U70=0,1,0))-18+$E$2</f>
        <v>7</v>
      </c>
    </row>
    <row r="71" spans="1:25" ht="12.75">
      <c r="A71" s="50">
        <v>67</v>
      </c>
      <c r="B71" s="50"/>
      <c r="C71" s="50"/>
      <c r="D71" s="50"/>
      <c r="E71" s="50"/>
      <c r="F71" s="50"/>
      <c r="G71" s="50"/>
      <c r="H71" s="50"/>
      <c r="I71" s="50"/>
      <c r="J71" s="50"/>
      <c r="K71" s="50"/>
      <c r="L71" s="50"/>
      <c r="M71" s="50"/>
      <c r="N71" s="50"/>
      <c r="O71" s="50"/>
      <c r="P71" s="50"/>
      <c r="Q71" s="50"/>
      <c r="R71" s="50"/>
      <c r="S71" s="50"/>
      <c r="T71" s="50"/>
      <c r="U71" s="50"/>
      <c r="V71" s="107"/>
      <c r="W71" s="50"/>
      <c r="X71" s="50"/>
      <c r="Y71" s="50">
        <f t="shared" si="1"/>
        <v>7</v>
      </c>
    </row>
    <row r="72" spans="1:25" ht="12.75">
      <c r="A72" s="50">
        <v>68</v>
      </c>
      <c r="B72" s="50"/>
      <c r="C72" s="50"/>
      <c r="D72" s="50"/>
      <c r="E72" s="50"/>
      <c r="F72" s="50"/>
      <c r="G72" s="50"/>
      <c r="H72" s="50"/>
      <c r="I72" s="50"/>
      <c r="J72" s="50"/>
      <c r="K72" s="50"/>
      <c r="L72" s="50"/>
      <c r="M72" s="50"/>
      <c r="N72" s="50"/>
      <c r="O72" s="50"/>
      <c r="P72" s="50"/>
      <c r="Q72" s="50"/>
      <c r="R72" s="50"/>
      <c r="S72" s="50"/>
      <c r="T72" s="50"/>
      <c r="U72" s="50"/>
      <c r="V72" s="107"/>
      <c r="W72" s="50"/>
      <c r="X72" s="50"/>
      <c r="Y72" s="50">
        <f t="shared" si="1"/>
        <v>7</v>
      </c>
    </row>
    <row r="73" spans="1:25" ht="12.75">
      <c r="A73" s="50">
        <v>69</v>
      </c>
      <c r="B73" s="50"/>
      <c r="C73" s="50"/>
      <c r="D73" s="50"/>
      <c r="E73" s="50"/>
      <c r="F73" s="50"/>
      <c r="G73" s="50"/>
      <c r="H73" s="50"/>
      <c r="I73" s="50"/>
      <c r="J73" s="50"/>
      <c r="K73" s="50"/>
      <c r="L73" s="50"/>
      <c r="M73" s="50"/>
      <c r="N73" s="50"/>
      <c r="O73" s="50"/>
      <c r="P73" s="50"/>
      <c r="Q73" s="50"/>
      <c r="R73" s="50"/>
      <c r="S73" s="50"/>
      <c r="T73" s="50"/>
      <c r="U73" s="50"/>
      <c r="V73" s="107"/>
      <c r="W73" s="50"/>
      <c r="X73" s="50"/>
      <c r="Y73" s="50">
        <f t="shared" si="1"/>
        <v>7</v>
      </c>
    </row>
    <row r="74" spans="1:25" ht="12.75">
      <c r="A74" s="50">
        <v>70</v>
      </c>
      <c r="B74" s="50"/>
      <c r="C74" s="50"/>
      <c r="D74" s="50"/>
      <c r="E74" s="50"/>
      <c r="F74" s="50"/>
      <c r="G74" s="50"/>
      <c r="H74" s="50"/>
      <c r="I74" s="50"/>
      <c r="J74" s="50"/>
      <c r="K74" s="50"/>
      <c r="L74" s="50"/>
      <c r="M74" s="50"/>
      <c r="N74" s="50"/>
      <c r="O74" s="50"/>
      <c r="P74" s="50"/>
      <c r="Q74" s="50"/>
      <c r="R74" s="50"/>
      <c r="S74" s="50"/>
      <c r="T74" s="50"/>
      <c r="U74" s="50"/>
      <c r="V74" s="107"/>
      <c r="W74" s="50"/>
      <c r="X74" s="50"/>
      <c r="Y74" s="50">
        <f t="shared" si="1"/>
        <v>7</v>
      </c>
    </row>
    <row r="75" spans="1:25" ht="12.75">
      <c r="A75" s="50">
        <v>71</v>
      </c>
      <c r="B75" s="50"/>
      <c r="C75" s="50"/>
      <c r="D75" s="50"/>
      <c r="E75" s="50"/>
      <c r="F75" s="50"/>
      <c r="G75" s="50"/>
      <c r="H75" s="50"/>
      <c r="I75" s="50"/>
      <c r="J75" s="50"/>
      <c r="K75" s="50"/>
      <c r="L75" s="50"/>
      <c r="M75" s="50"/>
      <c r="N75" s="50"/>
      <c r="O75" s="50"/>
      <c r="P75" s="50"/>
      <c r="Q75" s="50"/>
      <c r="R75" s="50"/>
      <c r="S75" s="50"/>
      <c r="T75" s="50"/>
      <c r="U75" s="50"/>
      <c r="V75" s="107"/>
      <c r="W75" s="50"/>
      <c r="X75" s="50"/>
      <c r="Y75" s="50">
        <f t="shared" si="1"/>
        <v>7</v>
      </c>
    </row>
    <row r="76" spans="1:25" ht="12.75">
      <c r="A76" s="50">
        <v>72</v>
      </c>
      <c r="B76" s="50"/>
      <c r="C76" s="50"/>
      <c r="D76" s="50"/>
      <c r="E76" s="50"/>
      <c r="F76" s="50"/>
      <c r="G76" s="50"/>
      <c r="H76" s="50"/>
      <c r="I76" s="50"/>
      <c r="J76" s="50"/>
      <c r="K76" s="50"/>
      <c r="L76" s="50"/>
      <c r="M76" s="50"/>
      <c r="N76" s="50"/>
      <c r="O76" s="50"/>
      <c r="P76" s="50"/>
      <c r="Q76" s="50"/>
      <c r="R76" s="50"/>
      <c r="S76" s="50"/>
      <c r="T76" s="50"/>
      <c r="U76" s="50"/>
      <c r="V76" s="107"/>
      <c r="W76" s="50"/>
      <c r="X76" s="50"/>
      <c r="Y76" s="50">
        <f t="shared" si="1"/>
        <v>7</v>
      </c>
    </row>
    <row r="77" spans="1:25" ht="12.75">
      <c r="A77" s="50">
        <v>73</v>
      </c>
      <c r="B77" s="50"/>
      <c r="C77" s="50"/>
      <c r="D77" s="50"/>
      <c r="E77" s="50"/>
      <c r="F77" s="50"/>
      <c r="G77" s="50"/>
      <c r="H77" s="50"/>
      <c r="I77" s="50"/>
      <c r="J77" s="50"/>
      <c r="K77" s="50"/>
      <c r="L77" s="50"/>
      <c r="M77" s="50"/>
      <c r="N77" s="50"/>
      <c r="O77" s="50"/>
      <c r="P77" s="50"/>
      <c r="Q77" s="50"/>
      <c r="R77" s="50"/>
      <c r="S77" s="50"/>
      <c r="T77" s="50"/>
      <c r="U77" s="50"/>
      <c r="V77" s="107"/>
      <c r="W77" s="50"/>
      <c r="X77" s="50"/>
      <c r="Y77" s="50">
        <f t="shared" si="1"/>
        <v>7</v>
      </c>
    </row>
    <row r="78" spans="1:25" ht="12.75">
      <c r="A78" s="50">
        <v>74</v>
      </c>
      <c r="B78" s="50"/>
      <c r="C78" s="50"/>
      <c r="D78" s="50"/>
      <c r="E78" s="50"/>
      <c r="F78" s="50"/>
      <c r="G78" s="50"/>
      <c r="H78" s="50"/>
      <c r="I78" s="50"/>
      <c r="J78" s="50"/>
      <c r="K78" s="50"/>
      <c r="L78" s="50"/>
      <c r="M78" s="50"/>
      <c r="N78" s="50"/>
      <c r="O78" s="50"/>
      <c r="P78" s="50"/>
      <c r="Q78" s="50"/>
      <c r="R78" s="50"/>
      <c r="S78" s="50"/>
      <c r="T78" s="50"/>
      <c r="U78" s="50"/>
      <c r="V78" s="107"/>
      <c r="W78" s="50"/>
      <c r="X78" s="50"/>
      <c r="Y78" s="50">
        <f t="shared" si="1"/>
        <v>7</v>
      </c>
    </row>
    <row r="79" spans="1:25" ht="12.75">
      <c r="A79" s="50">
        <v>75</v>
      </c>
      <c r="B79" s="50"/>
      <c r="C79" s="50"/>
      <c r="D79" s="50"/>
      <c r="E79" s="50"/>
      <c r="F79" s="50"/>
      <c r="G79" s="50"/>
      <c r="H79" s="50"/>
      <c r="I79" s="50"/>
      <c r="J79" s="50"/>
      <c r="K79" s="50"/>
      <c r="L79" s="50"/>
      <c r="M79" s="50"/>
      <c r="N79" s="50"/>
      <c r="O79" s="50"/>
      <c r="P79" s="50"/>
      <c r="Q79" s="50"/>
      <c r="R79" s="50"/>
      <c r="S79" s="50"/>
      <c r="T79" s="50"/>
      <c r="U79" s="50"/>
      <c r="V79" s="107"/>
      <c r="W79" s="50"/>
      <c r="X79" s="50"/>
      <c r="Y79" s="50">
        <f t="shared" si="1"/>
        <v>7</v>
      </c>
    </row>
    <row r="80" spans="1:25" ht="12.75">
      <c r="A80" s="50">
        <v>76</v>
      </c>
      <c r="B80" s="50"/>
      <c r="C80" s="50"/>
      <c r="D80" s="50"/>
      <c r="E80" s="50"/>
      <c r="F80" s="50"/>
      <c r="G80" s="50"/>
      <c r="H80" s="50"/>
      <c r="I80" s="50"/>
      <c r="J80" s="50"/>
      <c r="K80" s="50"/>
      <c r="L80" s="50"/>
      <c r="M80" s="50"/>
      <c r="N80" s="50"/>
      <c r="O80" s="50"/>
      <c r="P80" s="50"/>
      <c r="Q80" s="50"/>
      <c r="R80" s="50"/>
      <c r="S80" s="50"/>
      <c r="T80" s="50"/>
      <c r="U80" s="50"/>
      <c r="V80" s="107"/>
      <c r="W80" s="50"/>
      <c r="X80" s="50"/>
      <c r="Y80" s="50">
        <f t="shared" si="1"/>
        <v>7</v>
      </c>
    </row>
    <row r="81" spans="1:25" ht="12.75">
      <c r="A81" s="50">
        <v>77</v>
      </c>
      <c r="B81" s="50"/>
      <c r="C81" s="50"/>
      <c r="D81" s="50"/>
      <c r="E81" s="50"/>
      <c r="F81" s="50"/>
      <c r="G81" s="50"/>
      <c r="H81" s="50"/>
      <c r="I81" s="50"/>
      <c r="J81" s="50"/>
      <c r="K81" s="50"/>
      <c r="L81" s="50"/>
      <c r="M81" s="50"/>
      <c r="N81" s="50"/>
      <c r="O81" s="50"/>
      <c r="P81" s="50"/>
      <c r="Q81" s="50"/>
      <c r="R81" s="50"/>
      <c r="S81" s="50"/>
      <c r="T81" s="50"/>
      <c r="U81" s="50"/>
      <c r="V81" s="107"/>
      <c r="W81" s="50"/>
      <c r="X81" s="50"/>
      <c r="Y81" s="50">
        <f t="shared" si="1"/>
        <v>7</v>
      </c>
    </row>
    <row r="82" spans="1:25" ht="12.75">
      <c r="A82" s="50">
        <v>78</v>
      </c>
      <c r="B82" s="50"/>
      <c r="C82" s="50"/>
      <c r="D82" s="50"/>
      <c r="E82" s="50"/>
      <c r="F82" s="50"/>
      <c r="G82" s="50"/>
      <c r="H82" s="50"/>
      <c r="I82" s="50"/>
      <c r="J82" s="50"/>
      <c r="K82" s="50"/>
      <c r="L82" s="50"/>
      <c r="M82" s="50"/>
      <c r="N82" s="50"/>
      <c r="O82" s="50"/>
      <c r="P82" s="50"/>
      <c r="Q82" s="50"/>
      <c r="R82" s="50"/>
      <c r="S82" s="50"/>
      <c r="T82" s="50"/>
      <c r="U82" s="50"/>
      <c r="V82" s="107"/>
      <c r="W82" s="50"/>
      <c r="X82" s="50"/>
      <c r="Y82" s="50">
        <f t="shared" si="1"/>
        <v>7</v>
      </c>
    </row>
    <row r="83" spans="1:25" ht="12.75">
      <c r="A83" s="50">
        <v>79</v>
      </c>
      <c r="B83" s="131"/>
      <c r="C83" s="50"/>
      <c r="D83" s="50"/>
      <c r="E83" s="50"/>
      <c r="F83" s="50"/>
      <c r="G83" s="50"/>
      <c r="H83" s="50"/>
      <c r="I83" s="50"/>
      <c r="J83" s="50"/>
      <c r="K83" s="50"/>
      <c r="L83" s="50"/>
      <c r="M83" s="50"/>
      <c r="N83" s="50"/>
      <c r="O83" s="50"/>
      <c r="P83" s="50"/>
      <c r="Q83" s="50"/>
      <c r="R83" s="50"/>
      <c r="S83" s="50"/>
      <c r="T83" s="50"/>
      <c r="U83" s="50"/>
      <c r="V83" s="107"/>
      <c r="W83" s="50"/>
      <c r="X83" s="50"/>
      <c r="Y83" s="50">
        <f t="shared" si="1"/>
        <v>7</v>
      </c>
    </row>
    <row r="84" spans="1:25" ht="12.75">
      <c r="A84" s="50">
        <v>80</v>
      </c>
      <c r="B84" s="131"/>
      <c r="C84" s="50"/>
      <c r="D84" s="50"/>
      <c r="E84" s="50"/>
      <c r="F84" s="50"/>
      <c r="G84" s="50"/>
      <c r="H84" s="50"/>
      <c r="I84" s="50"/>
      <c r="J84" s="50"/>
      <c r="K84" s="50"/>
      <c r="L84" s="50"/>
      <c r="M84" s="50"/>
      <c r="N84" s="50"/>
      <c r="O84" s="50"/>
      <c r="P84" s="50"/>
      <c r="Q84" s="50"/>
      <c r="R84" s="50"/>
      <c r="S84" s="50"/>
      <c r="T84" s="50"/>
      <c r="U84" s="50"/>
      <c r="V84" s="107"/>
      <c r="W84" s="50"/>
      <c r="X84" s="50"/>
      <c r="Y84" s="50">
        <f t="shared" si="1"/>
        <v>7</v>
      </c>
    </row>
    <row r="85" spans="1:25" ht="12.75">
      <c r="A85" s="50">
        <v>81</v>
      </c>
      <c r="B85" s="131"/>
      <c r="C85" s="50"/>
      <c r="D85" s="50"/>
      <c r="E85" s="50"/>
      <c r="F85" s="50"/>
      <c r="G85" s="50"/>
      <c r="H85" s="50"/>
      <c r="I85" s="50"/>
      <c r="J85" s="50"/>
      <c r="K85" s="50"/>
      <c r="L85" s="50"/>
      <c r="M85" s="50"/>
      <c r="N85" s="50"/>
      <c r="O85" s="50"/>
      <c r="P85" s="50"/>
      <c r="Q85" s="50"/>
      <c r="R85" s="50"/>
      <c r="S85" s="50"/>
      <c r="T85" s="50"/>
      <c r="U85" s="50"/>
      <c r="V85" s="107"/>
      <c r="W85" s="50"/>
      <c r="X85" s="50"/>
      <c r="Y85" s="50">
        <f t="shared" si="1"/>
        <v>7</v>
      </c>
    </row>
    <row r="86" spans="1:25" ht="12.75">
      <c r="A86" s="50">
        <v>82</v>
      </c>
      <c r="B86" s="131"/>
      <c r="C86" s="50"/>
      <c r="D86" s="50"/>
      <c r="E86" s="50"/>
      <c r="F86" s="50"/>
      <c r="G86" s="50"/>
      <c r="H86" s="50"/>
      <c r="I86" s="50"/>
      <c r="J86" s="50"/>
      <c r="K86" s="50"/>
      <c r="L86" s="50"/>
      <c r="M86" s="50"/>
      <c r="N86" s="50"/>
      <c r="O86" s="50"/>
      <c r="P86" s="50"/>
      <c r="Q86" s="50"/>
      <c r="R86" s="50"/>
      <c r="S86" s="50"/>
      <c r="T86" s="50"/>
      <c r="U86" s="50"/>
      <c r="V86" s="107"/>
      <c r="W86" s="50"/>
      <c r="X86" s="50"/>
      <c r="Y86" s="50">
        <f t="shared" si="1"/>
        <v>7</v>
      </c>
    </row>
    <row r="87" spans="1:25" ht="12.75">
      <c r="A87" s="50">
        <v>83</v>
      </c>
      <c r="B87" s="131"/>
      <c r="C87" s="50"/>
      <c r="D87" s="50"/>
      <c r="E87" s="50"/>
      <c r="F87" s="50"/>
      <c r="G87" s="50"/>
      <c r="H87" s="50"/>
      <c r="I87" s="50"/>
      <c r="J87" s="50"/>
      <c r="K87" s="50"/>
      <c r="L87" s="50"/>
      <c r="M87" s="50"/>
      <c r="N87" s="50"/>
      <c r="O87" s="50"/>
      <c r="P87" s="50"/>
      <c r="Q87" s="50"/>
      <c r="R87" s="50"/>
      <c r="S87" s="50"/>
      <c r="T87" s="50"/>
      <c r="U87" s="50"/>
      <c r="V87" s="107"/>
      <c r="W87" s="50"/>
      <c r="X87" s="50"/>
      <c r="Y87" s="50">
        <f t="shared" si="1"/>
        <v>7</v>
      </c>
    </row>
    <row r="88" spans="1:25" ht="12.75">
      <c r="A88" s="50">
        <v>84</v>
      </c>
      <c r="B88" s="131"/>
      <c r="C88" s="50"/>
      <c r="D88" s="50"/>
      <c r="E88" s="50"/>
      <c r="F88" s="50"/>
      <c r="G88" s="50"/>
      <c r="H88" s="50"/>
      <c r="I88" s="50"/>
      <c r="J88" s="50"/>
      <c r="K88" s="50"/>
      <c r="L88" s="50"/>
      <c r="M88" s="50"/>
      <c r="N88" s="50"/>
      <c r="O88" s="50"/>
      <c r="P88" s="50"/>
      <c r="Q88" s="50"/>
      <c r="R88" s="50"/>
      <c r="S88" s="50"/>
      <c r="T88" s="50"/>
      <c r="U88" s="50"/>
      <c r="V88" s="107"/>
      <c r="W88" s="50"/>
      <c r="X88" s="50"/>
      <c r="Y88" s="50">
        <f t="shared" si="1"/>
        <v>7</v>
      </c>
    </row>
    <row r="89" spans="1:25" ht="12.75">
      <c r="A89" s="50">
        <v>85</v>
      </c>
      <c r="B89" s="131"/>
      <c r="C89" s="50"/>
      <c r="D89" s="50"/>
      <c r="E89" s="50"/>
      <c r="F89" s="50"/>
      <c r="G89" s="50"/>
      <c r="H89" s="50"/>
      <c r="I89" s="50"/>
      <c r="J89" s="50"/>
      <c r="K89" s="50"/>
      <c r="L89" s="50"/>
      <c r="M89" s="50"/>
      <c r="N89" s="50"/>
      <c r="O89" s="50"/>
      <c r="P89" s="50"/>
      <c r="Q89" s="50"/>
      <c r="R89" s="50"/>
      <c r="S89" s="50"/>
      <c r="T89" s="50"/>
      <c r="U89" s="50"/>
      <c r="V89" s="107"/>
      <c r="W89" s="50"/>
      <c r="X89" s="50"/>
      <c r="Y89" s="50">
        <f t="shared" si="1"/>
        <v>7</v>
      </c>
    </row>
    <row r="90" spans="1:25" ht="12.75">
      <c r="A90" s="50">
        <v>86</v>
      </c>
      <c r="B90" s="131"/>
      <c r="C90" s="50"/>
      <c r="D90" s="50"/>
      <c r="E90" s="50"/>
      <c r="F90" s="50"/>
      <c r="G90" s="50"/>
      <c r="H90" s="50"/>
      <c r="I90" s="50"/>
      <c r="J90" s="50"/>
      <c r="K90" s="50"/>
      <c r="L90" s="50"/>
      <c r="M90" s="50"/>
      <c r="N90" s="50"/>
      <c r="O90" s="50"/>
      <c r="P90" s="50"/>
      <c r="Q90" s="50"/>
      <c r="R90" s="50"/>
      <c r="S90" s="50"/>
      <c r="T90" s="50"/>
      <c r="U90" s="50"/>
      <c r="V90" s="107"/>
      <c r="W90" s="50"/>
      <c r="X90" s="50"/>
      <c r="Y90" s="50">
        <f t="shared" si="1"/>
        <v>7</v>
      </c>
    </row>
    <row r="91" spans="1:25" ht="12.75">
      <c r="A91" s="50">
        <v>87</v>
      </c>
      <c r="B91" s="131"/>
      <c r="C91" s="50"/>
      <c r="D91" s="50"/>
      <c r="E91" s="50"/>
      <c r="F91" s="50"/>
      <c r="G91" s="50"/>
      <c r="H91" s="50"/>
      <c r="I91" s="50"/>
      <c r="J91" s="50"/>
      <c r="K91" s="50"/>
      <c r="L91" s="50"/>
      <c r="M91" s="50"/>
      <c r="N91" s="50"/>
      <c r="O91" s="50"/>
      <c r="P91" s="50"/>
      <c r="Q91" s="50"/>
      <c r="R91" s="50"/>
      <c r="S91" s="50"/>
      <c r="T91" s="50"/>
      <c r="U91" s="50"/>
      <c r="V91" s="107"/>
      <c r="W91" s="50"/>
      <c r="X91" s="50"/>
      <c r="Y91" s="50">
        <f t="shared" si="1"/>
        <v>7</v>
      </c>
    </row>
    <row r="92" spans="1:25" ht="12.75">
      <c r="A92" s="50">
        <v>88</v>
      </c>
      <c r="B92" s="134"/>
      <c r="C92" s="50"/>
      <c r="D92" s="50"/>
      <c r="E92" s="50"/>
      <c r="F92" s="50"/>
      <c r="G92" s="50"/>
      <c r="H92" s="50"/>
      <c r="I92" s="50"/>
      <c r="J92" s="50"/>
      <c r="K92" s="50"/>
      <c r="L92" s="50"/>
      <c r="M92" s="50"/>
      <c r="N92" s="50"/>
      <c r="O92" s="50"/>
      <c r="P92" s="50"/>
      <c r="Q92" s="50"/>
      <c r="R92" s="50"/>
      <c r="S92" s="50"/>
      <c r="T92" s="50"/>
      <c r="U92" s="50"/>
      <c r="V92" s="107"/>
      <c r="W92" s="50"/>
      <c r="X92" s="50"/>
      <c r="Y92" s="50">
        <f t="shared" si="1"/>
        <v>7</v>
      </c>
    </row>
    <row r="93" spans="1:25" ht="12.75">
      <c r="A93" s="50">
        <v>89</v>
      </c>
      <c r="B93" s="134"/>
      <c r="C93" s="50"/>
      <c r="D93" s="50"/>
      <c r="E93" s="50"/>
      <c r="F93" s="50"/>
      <c r="G93" s="50"/>
      <c r="H93" s="50"/>
      <c r="I93" s="50"/>
      <c r="J93" s="50"/>
      <c r="K93" s="50"/>
      <c r="L93" s="50"/>
      <c r="M93" s="50"/>
      <c r="N93" s="50"/>
      <c r="O93" s="50"/>
      <c r="P93" s="50"/>
      <c r="Q93" s="50"/>
      <c r="R93" s="50"/>
      <c r="S93" s="50"/>
      <c r="T93" s="50"/>
      <c r="U93" s="50"/>
      <c r="V93" s="107"/>
      <c r="W93" s="50"/>
      <c r="X93" s="50"/>
      <c r="Y93" s="50">
        <f t="shared" si="1"/>
        <v>7</v>
      </c>
    </row>
    <row r="94" spans="1:25" ht="12.75">
      <c r="A94" s="50">
        <v>90</v>
      </c>
      <c r="B94" s="129"/>
      <c r="C94" s="50"/>
      <c r="D94" s="50"/>
      <c r="E94" s="50"/>
      <c r="F94" s="50"/>
      <c r="G94" s="50"/>
      <c r="H94" s="50"/>
      <c r="I94" s="50"/>
      <c r="J94" s="50"/>
      <c r="K94" s="50"/>
      <c r="L94" s="50"/>
      <c r="M94" s="50"/>
      <c r="N94" s="50"/>
      <c r="O94" s="50"/>
      <c r="P94" s="50"/>
      <c r="Q94" s="50"/>
      <c r="R94" s="50"/>
      <c r="S94" s="50"/>
      <c r="T94" s="50"/>
      <c r="U94" s="50"/>
      <c r="V94" s="107"/>
      <c r="W94" s="50"/>
      <c r="X94" s="50"/>
      <c r="Y94" s="50">
        <f t="shared" si="1"/>
        <v>7</v>
      </c>
    </row>
    <row r="95" spans="1:25" ht="12.75">
      <c r="A95" s="50">
        <v>91</v>
      </c>
      <c r="B95" s="129"/>
      <c r="C95" s="50"/>
      <c r="D95" s="50"/>
      <c r="E95" s="50"/>
      <c r="F95" s="50"/>
      <c r="G95" s="50"/>
      <c r="H95" s="50"/>
      <c r="I95" s="50"/>
      <c r="J95" s="50"/>
      <c r="K95" s="50"/>
      <c r="L95" s="50"/>
      <c r="M95" s="50"/>
      <c r="N95" s="50"/>
      <c r="O95" s="50"/>
      <c r="P95" s="50"/>
      <c r="Q95" s="50"/>
      <c r="R95" s="50"/>
      <c r="S95" s="50"/>
      <c r="T95" s="50"/>
      <c r="U95" s="50"/>
      <c r="V95" s="107"/>
      <c r="W95" s="50"/>
      <c r="X95" s="50"/>
      <c r="Y95" s="50">
        <f t="shared" si="1"/>
        <v>7</v>
      </c>
    </row>
    <row r="96" spans="1:25" ht="12.75">
      <c r="A96" s="50">
        <v>92</v>
      </c>
      <c r="B96" s="129"/>
      <c r="C96" s="50"/>
      <c r="D96" s="50"/>
      <c r="E96" s="50"/>
      <c r="F96" s="50"/>
      <c r="G96" s="50"/>
      <c r="H96" s="50"/>
      <c r="I96" s="50"/>
      <c r="J96" s="50"/>
      <c r="K96" s="50"/>
      <c r="L96" s="50"/>
      <c r="M96" s="50"/>
      <c r="N96" s="50"/>
      <c r="O96" s="50"/>
      <c r="P96" s="50"/>
      <c r="Q96" s="50"/>
      <c r="R96" s="50"/>
      <c r="S96" s="50"/>
      <c r="T96" s="50"/>
      <c r="U96" s="50"/>
      <c r="V96" s="107"/>
      <c r="W96" s="50"/>
      <c r="X96" s="50"/>
      <c r="Y96" s="50">
        <f t="shared" si="1"/>
        <v>7</v>
      </c>
    </row>
    <row r="97" spans="1:25" ht="12.75">
      <c r="A97" s="50">
        <v>93</v>
      </c>
      <c r="B97" s="129"/>
      <c r="C97" s="50"/>
      <c r="D97" s="50"/>
      <c r="E97" s="50"/>
      <c r="F97" s="50"/>
      <c r="G97" s="50"/>
      <c r="H97" s="50"/>
      <c r="I97" s="50"/>
      <c r="J97" s="50"/>
      <c r="K97" s="50"/>
      <c r="L97" s="50"/>
      <c r="M97" s="50"/>
      <c r="N97" s="50"/>
      <c r="O97" s="50"/>
      <c r="P97" s="50"/>
      <c r="Q97" s="50"/>
      <c r="R97" s="50"/>
      <c r="S97" s="50"/>
      <c r="T97" s="50"/>
      <c r="U97" s="50"/>
      <c r="V97" s="107"/>
      <c r="W97" s="50"/>
      <c r="X97" s="50"/>
      <c r="Y97" s="50">
        <f t="shared" si="1"/>
        <v>7</v>
      </c>
    </row>
    <row r="98" spans="1:25" ht="12.75">
      <c r="A98" s="50">
        <v>94</v>
      </c>
      <c r="B98" s="129"/>
      <c r="C98" s="50"/>
      <c r="D98" s="50"/>
      <c r="E98" s="50"/>
      <c r="F98" s="50"/>
      <c r="G98" s="50"/>
      <c r="H98" s="50"/>
      <c r="I98" s="50"/>
      <c r="J98" s="50"/>
      <c r="K98" s="50"/>
      <c r="L98" s="50"/>
      <c r="M98" s="50"/>
      <c r="N98" s="50"/>
      <c r="O98" s="50"/>
      <c r="P98" s="50"/>
      <c r="Q98" s="50"/>
      <c r="R98" s="50"/>
      <c r="S98" s="50"/>
      <c r="T98" s="50"/>
      <c r="U98" s="50"/>
      <c r="V98" s="107"/>
      <c r="W98" s="50"/>
      <c r="X98" s="50"/>
      <c r="Y98" s="50">
        <f t="shared" si="1"/>
        <v>7</v>
      </c>
    </row>
    <row r="99" spans="1:25" ht="12.75">
      <c r="A99" s="50">
        <v>95</v>
      </c>
      <c r="B99" s="129"/>
      <c r="C99" s="50"/>
      <c r="D99" s="50"/>
      <c r="E99" s="50"/>
      <c r="F99" s="50"/>
      <c r="G99" s="50"/>
      <c r="H99" s="50"/>
      <c r="I99" s="50"/>
      <c r="J99" s="50"/>
      <c r="K99" s="50"/>
      <c r="L99" s="50"/>
      <c r="M99" s="50"/>
      <c r="N99" s="50"/>
      <c r="O99" s="50"/>
      <c r="P99" s="50"/>
      <c r="Q99" s="50"/>
      <c r="R99" s="50"/>
      <c r="S99" s="50"/>
      <c r="T99" s="50"/>
      <c r="U99" s="50"/>
      <c r="V99" s="107"/>
      <c r="W99" s="50"/>
      <c r="X99" s="50"/>
      <c r="Y99" s="50">
        <f t="shared" si="1"/>
        <v>7</v>
      </c>
    </row>
    <row r="100" spans="1:25" ht="12.75">
      <c r="A100" s="50">
        <v>96</v>
      </c>
      <c r="B100" s="129"/>
      <c r="C100" s="50"/>
      <c r="D100" s="50"/>
      <c r="E100" s="50"/>
      <c r="F100" s="50"/>
      <c r="G100" s="50"/>
      <c r="H100" s="50"/>
      <c r="I100" s="50"/>
      <c r="J100" s="50"/>
      <c r="K100" s="50"/>
      <c r="L100" s="50"/>
      <c r="M100" s="50"/>
      <c r="N100" s="50"/>
      <c r="O100" s="50"/>
      <c r="P100" s="50"/>
      <c r="Q100" s="50"/>
      <c r="R100" s="50"/>
      <c r="S100" s="50"/>
      <c r="T100" s="50"/>
      <c r="U100" s="50"/>
      <c r="V100" s="107"/>
      <c r="W100" s="50"/>
      <c r="X100" s="50"/>
      <c r="Y100" s="50">
        <f t="shared" si="1"/>
        <v>7</v>
      </c>
    </row>
    <row r="101" spans="1:25" ht="12.75">
      <c r="A101" s="50">
        <v>97</v>
      </c>
      <c r="B101" s="129"/>
      <c r="C101" s="50"/>
      <c r="D101" s="50"/>
      <c r="E101" s="50"/>
      <c r="F101" s="50"/>
      <c r="G101" s="50"/>
      <c r="H101" s="50"/>
      <c r="I101" s="50"/>
      <c r="J101" s="50"/>
      <c r="K101" s="50"/>
      <c r="L101" s="50"/>
      <c r="M101" s="50"/>
      <c r="N101" s="50"/>
      <c r="O101" s="50"/>
      <c r="P101" s="50"/>
      <c r="Q101" s="50"/>
      <c r="R101" s="50"/>
      <c r="S101" s="50"/>
      <c r="T101" s="50"/>
      <c r="U101" s="50"/>
      <c r="V101" s="107"/>
      <c r="W101" s="50"/>
      <c r="X101" s="50"/>
      <c r="Y101" s="50">
        <f t="shared" si="1"/>
        <v>7</v>
      </c>
    </row>
    <row r="102" spans="1:25" ht="12.75">
      <c r="A102" s="50">
        <v>98</v>
      </c>
      <c r="B102" s="129"/>
      <c r="C102" s="50"/>
      <c r="D102" s="50"/>
      <c r="E102" s="50"/>
      <c r="F102" s="50"/>
      <c r="G102" s="50"/>
      <c r="H102" s="50"/>
      <c r="I102" s="50"/>
      <c r="J102" s="50"/>
      <c r="K102" s="50"/>
      <c r="L102" s="50"/>
      <c r="M102" s="50"/>
      <c r="N102" s="50"/>
      <c r="O102" s="50"/>
      <c r="P102" s="50"/>
      <c r="Q102" s="50"/>
      <c r="R102" s="50"/>
      <c r="S102" s="50"/>
      <c r="T102" s="50"/>
      <c r="U102" s="50"/>
      <c r="V102" s="107"/>
      <c r="W102" s="50"/>
      <c r="X102" s="50"/>
      <c r="Y102" s="50">
        <f t="shared" si="1"/>
        <v>7</v>
      </c>
    </row>
    <row r="103" spans="1:25" ht="12.75">
      <c r="A103" s="50">
        <v>99</v>
      </c>
      <c r="B103" s="129"/>
      <c r="C103" s="50"/>
      <c r="D103" s="50"/>
      <c r="E103" s="50"/>
      <c r="F103" s="50"/>
      <c r="G103" s="50"/>
      <c r="H103" s="50"/>
      <c r="I103" s="50"/>
      <c r="J103" s="50"/>
      <c r="K103" s="50"/>
      <c r="L103" s="50"/>
      <c r="M103" s="50"/>
      <c r="N103" s="50"/>
      <c r="O103" s="50"/>
      <c r="P103" s="50"/>
      <c r="Q103" s="50"/>
      <c r="R103" s="50"/>
      <c r="S103" s="50"/>
      <c r="T103" s="50"/>
      <c r="U103" s="50"/>
      <c r="V103" s="107"/>
      <c r="W103" s="50"/>
      <c r="X103" s="50"/>
      <c r="Y103" s="50">
        <f t="shared" si="1"/>
        <v>7</v>
      </c>
    </row>
    <row r="104" spans="1:25" ht="12.75">
      <c r="A104" s="50">
        <v>100</v>
      </c>
      <c r="B104" s="129"/>
      <c r="C104" s="50"/>
      <c r="D104" s="50"/>
      <c r="E104" s="50"/>
      <c r="F104" s="50"/>
      <c r="G104" s="50"/>
      <c r="H104" s="50"/>
      <c r="I104" s="50"/>
      <c r="J104" s="50"/>
      <c r="K104" s="50"/>
      <c r="L104" s="50"/>
      <c r="M104" s="50"/>
      <c r="N104" s="50"/>
      <c r="O104" s="50"/>
      <c r="P104" s="50"/>
      <c r="Q104" s="50"/>
      <c r="R104" s="50"/>
      <c r="S104" s="50"/>
      <c r="T104" s="50"/>
      <c r="U104" s="50"/>
      <c r="V104" s="107"/>
      <c r="W104" s="50"/>
      <c r="X104" s="50"/>
      <c r="Y104" s="50">
        <f t="shared" si="1"/>
        <v>7</v>
      </c>
    </row>
    <row r="105" spans="1:25" ht="12.75">
      <c r="A105" s="50">
        <v>101</v>
      </c>
      <c r="B105" s="129"/>
      <c r="C105" s="50"/>
      <c r="D105" s="50"/>
      <c r="E105" s="50"/>
      <c r="F105" s="50"/>
      <c r="G105" s="50"/>
      <c r="H105" s="50"/>
      <c r="I105" s="50"/>
      <c r="J105" s="50"/>
      <c r="K105" s="50"/>
      <c r="L105" s="50"/>
      <c r="M105" s="50"/>
      <c r="N105" s="50"/>
      <c r="O105" s="50"/>
      <c r="P105" s="50"/>
      <c r="Q105" s="50"/>
      <c r="R105" s="50"/>
      <c r="S105" s="50"/>
      <c r="T105" s="50"/>
      <c r="U105" s="50"/>
      <c r="V105" s="107"/>
      <c r="W105" s="50"/>
      <c r="X105" s="50"/>
      <c r="Y105" s="50">
        <f t="shared" si="1"/>
        <v>7</v>
      </c>
    </row>
    <row r="106" spans="1:25" ht="12.75">
      <c r="A106" s="50">
        <v>102</v>
      </c>
      <c r="B106" s="129"/>
      <c r="C106" s="50"/>
      <c r="D106" s="50"/>
      <c r="E106" s="50"/>
      <c r="F106" s="50"/>
      <c r="G106" s="50"/>
      <c r="H106" s="50"/>
      <c r="I106" s="50"/>
      <c r="J106" s="50"/>
      <c r="K106" s="50"/>
      <c r="L106" s="50"/>
      <c r="M106" s="50"/>
      <c r="N106" s="50"/>
      <c r="O106" s="50"/>
      <c r="P106" s="50"/>
      <c r="Q106" s="50"/>
      <c r="R106" s="50"/>
      <c r="S106" s="50"/>
      <c r="T106" s="50"/>
      <c r="U106" s="50"/>
      <c r="V106" s="107"/>
      <c r="W106" s="50"/>
      <c r="X106" s="50"/>
      <c r="Y106" s="50">
        <f t="shared" si="1"/>
        <v>7</v>
      </c>
    </row>
    <row r="107" spans="1:25" ht="12.75">
      <c r="A107" s="50">
        <v>103</v>
      </c>
      <c r="C107" s="50"/>
      <c r="D107" s="50"/>
      <c r="E107" s="50"/>
      <c r="F107" s="50"/>
      <c r="G107" s="50"/>
      <c r="H107" s="50"/>
      <c r="I107" s="50"/>
      <c r="J107" s="50"/>
      <c r="K107" s="50"/>
      <c r="L107" s="50"/>
      <c r="M107" s="50"/>
      <c r="N107" s="50"/>
      <c r="O107" s="50"/>
      <c r="P107" s="50"/>
      <c r="Q107" s="50"/>
      <c r="R107" s="50"/>
      <c r="S107" s="50"/>
      <c r="T107" s="50"/>
      <c r="U107" s="50"/>
      <c r="V107" s="107"/>
      <c r="W107" s="50"/>
      <c r="X107" s="50"/>
      <c r="Y107" s="50">
        <f t="shared" si="1"/>
        <v>7</v>
      </c>
    </row>
    <row r="108" spans="1:25" ht="12.75">
      <c r="A108" s="50">
        <v>104</v>
      </c>
      <c r="C108" s="50"/>
      <c r="D108" s="50"/>
      <c r="E108" s="50"/>
      <c r="F108" s="50"/>
      <c r="G108" s="50"/>
      <c r="H108" s="50"/>
      <c r="I108" s="50"/>
      <c r="J108" s="50"/>
      <c r="K108" s="50"/>
      <c r="L108" s="50"/>
      <c r="M108" s="50"/>
      <c r="N108" s="50"/>
      <c r="O108" s="50"/>
      <c r="P108" s="50"/>
      <c r="Q108" s="50"/>
      <c r="R108" s="50"/>
      <c r="S108" s="50"/>
      <c r="T108" s="50"/>
      <c r="U108" s="50"/>
      <c r="V108" s="107"/>
      <c r="W108" s="50"/>
      <c r="X108" s="50"/>
      <c r="Y108" s="50">
        <f t="shared" si="1"/>
        <v>7</v>
      </c>
    </row>
    <row r="109" spans="1:25" ht="12.75">
      <c r="A109" s="50">
        <v>105</v>
      </c>
      <c r="C109" s="50"/>
      <c r="D109" s="50"/>
      <c r="E109" s="50"/>
      <c r="F109" s="50"/>
      <c r="G109" s="50"/>
      <c r="H109" s="50"/>
      <c r="I109" s="50"/>
      <c r="J109" s="50"/>
      <c r="K109" s="50"/>
      <c r="L109" s="50"/>
      <c r="M109" s="50"/>
      <c r="N109" s="50"/>
      <c r="O109" s="50"/>
      <c r="P109" s="50"/>
      <c r="Q109" s="50"/>
      <c r="R109" s="50"/>
      <c r="S109" s="50"/>
      <c r="T109" s="50"/>
      <c r="U109" s="50"/>
      <c r="V109" s="107"/>
      <c r="W109" s="50"/>
      <c r="X109" s="50"/>
      <c r="Y109" s="50">
        <f t="shared" si="1"/>
        <v>7</v>
      </c>
    </row>
    <row r="110" spans="1:25" ht="12.75">
      <c r="A110" s="50">
        <v>106</v>
      </c>
      <c r="C110" s="50"/>
      <c r="D110" s="50"/>
      <c r="E110" s="50"/>
      <c r="F110" s="50"/>
      <c r="G110" s="50"/>
      <c r="H110" s="50"/>
      <c r="I110" s="50"/>
      <c r="J110" s="50"/>
      <c r="K110" s="50"/>
      <c r="L110" s="50"/>
      <c r="M110" s="50"/>
      <c r="N110" s="50"/>
      <c r="O110" s="50"/>
      <c r="P110" s="50"/>
      <c r="Q110" s="50"/>
      <c r="R110" s="50"/>
      <c r="S110" s="50"/>
      <c r="T110" s="50"/>
      <c r="U110" s="50"/>
      <c r="V110" s="107"/>
      <c r="W110" s="50"/>
      <c r="X110" s="50"/>
      <c r="Y110" s="50">
        <f t="shared" si="1"/>
        <v>7</v>
      </c>
    </row>
    <row r="111" spans="1:25" ht="12.75">
      <c r="A111" s="50">
        <v>107</v>
      </c>
      <c r="C111" s="50"/>
      <c r="D111" s="50"/>
      <c r="E111" s="50"/>
      <c r="F111" s="50"/>
      <c r="G111" s="50"/>
      <c r="H111" s="50"/>
      <c r="I111" s="50"/>
      <c r="J111" s="50"/>
      <c r="K111" s="50"/>
      <c r="L111" s="50"/>
      <c r="M111" s="50"/>
      <c r="N111" s="50"/>
      <c r="O111" s="50"/>
      <c r="P111" s="50"/>
      <c r="Q111" s="50"/>
      <c r="R111" s="50"/>
      <c r="S111" s="50"/>
      <c r="T111" s="50"/>
      <c r="U111" s="50"/>
      <c r="V111" s="107"/>
      <c r="W111" s="50"/>
      <c r="X111" s="50"/>
      <c r="Y111" s="50">
        <f t="shared" si="1"/>
        <v>7</v>
      </c>
    </row>
    <row r="112" spans="1:25" ht="12.75">
      <c r="A112" s="50">
        <v>108</v>
      </c>
      <c r="C112" s="50"/>
      <c r="D112" s="50"/>
      <c r="E112" s="50"/>
      <c r="F112" s="50"/>
      <c r="G112" s="50"/>
      <c r="H112" s="50"/>
      <c r="I112" s="50"/>
      <c r="J112" s="50"/>
      <c r="K112" s="50"/>
      <c r="L112" s="50"/>
      <c r="M112" s="50"/>
      <c r="N112" s="50"/>
      <c r="O112" s="50"/>
      <c r="P112" s="50"/>
      <c r="Q112" s="50"/>
      <c r="R112" s="50"/>
      <c r="S112" s="50"/>
      <c r="T112" s="50"/>
      <c r="U112" s="50"/>
      <c r="V112" s="107"/>
      <c r="W112" s="50"/>
      <c r="X112" s="50"/>
      <c r="Y112" s="50">
        <f t="shared" si="1"/>
        <v>7</v>
      </c>
    </row>
    <row r="113" spans="1:25" ht="12.75">
      <c r="A113" s="50">
        <v>109</v>
      </c>
      <c r="C113" s="50"/>
      <c r="D113" s="50"/>
      <c r="E113" s="50"/>
      <c r="F113" s="50"/>
      <c r="G113" s="50"/>
      <c r="H113" s="50"/>
      <c r="I113" s="50"/>
      <c r="J113" s="50"/>
      <c r="K113" s="50"/>
      <c r="L113" s="50"/>
      <c r="M113" s="50"/>
      <c r="N113" s="50"/>
      <c r="O113" s="50"/>
      <c r="P113" s="50"/>
      <c r="Q113" s="50"/>
      <c r="R113" s="50"/>
      <c r="S113" s="50"/>
      <c r="T113" s="50"/>
      <c r="U113" s="50"/>
      <c r="V113" s="107"/>
      <c r="W113" s="50"/>
      <c r="X113" s="50"/>
      <c r="Y113" s="50">
        <f t="shared" si="1"/>
        <v>7</v>
      </c>
    </row>
    <row r="114" spans="1:25" ht="12.75">
      <c r="A114" s="50">
        <v>110</v>
      </c>
      <c r="C114" s="50"/>
      <c r="D114" s="50"/>
      <c r="E114" s="50"/>
      <c r="F114" s="50"/>
      <c r="G114" s="50"/>
      <c r="H114" s="50"/>
      <c r="I114" s="50"/>
      <c r="J114" s="50"/>
      <c r="K114" s="50"/>
      <c r="L114" s="50"/>
      <c r="M114" s="50"/>
      <c r="N114" s="50"/>
      <c r="O114" s="50"/>
      <c r="P114" s="50"/>
      <c r="Q114" s="50"/>
      <c r="R114" s="50"/>
      <c r="S114" s="50"/>
      <c r="T114" s="50"/>
      <c r="U114" s="50"/>
      <c r="V114" s="107"/>
      <c r="W114" s="50"/>
      <c r="X114" s="50"/>
      <c r="Y114" s="50">
        <f t="shared" si="1"/>
        <v>7</v>
      </c>
    </row>
    <row r="115" spans="1:25" ht="12.75">
      <c r="A115" s="50">
        <v>111</v>
      </c>
      <c r="C115" s="50"/>
      <c r="D115" s="50"/>
      <c r="E115" s="50"/>
      <c r="F115" s="50"/>
      <c r="G115" s="50"/>
      <c r="H115" s="50"/>
      <c r="I115" s="50"/>
      <c r="J115" s="50"/>
      <c r="K115" s="50"/>
      <c r="L115" s="50"/>
      <c r="M115" s="50"/>
      <c r="N115" s="50"/>
      <c r="O115" s="50"/>
      <c r="P115" s="50"/>
      <c r="Q115" s="50"/>
      <c r="R115" s="50"/>
      <c r="S115" s="50"/>
      <c r="T115" s="50"/>
      <c r="U115" s="50"/>
      <c r="V115" s="107"/>
      <c r="W115" s="50"/>
      <c r="X115" s="50"/>
      <c r="Y115" s="50">
        <f t="shared" si="1"/>
        <v>7</v>
      </c>
    </row>
    <row r="116" spans="1:25" ht="12.75">
      <c r="A116" s="50">
        <v>112</v>
      </c>
      <c r="C116" s="50"/>
      <c r="D116" s="50"/>
      <c r="E116" s="50"/>
      <c r="F116" s="50"/>
      <c r="G116" s="50"/>
      <c r="H116" s="50"/>
      <c r="I116" s="50"/>
      <c r="J116" s="50"/>
      <c r="K116" s="50"/>
      <c r="L116" s="50"/>
      <c r="M116" s="50"/>
      <c r="N116" s="50"/>
      <c r="O116" s="50"/>
      <c r="P116" s="50"/>
      <c r="Q116" s="50"/>
      <c r="R116" s="50"/>
      <c r="S116" s="50"/>
      <c r="T116" s="50"/>
      <c r="U116" s="50"/>
      <c r="V116" s="107"/>
      <c r="W116" s="50"/>
      <c r="X116" s="50"/>
      <c r="Y116" s="50">
        <f t="shared" si="1"/>
        <v>7</v>
      </c>
    </row>
    <row r="117" spans="1:25" ht="12.75">
      <c r="A117" s="50">
        <v>113</v>
      </c>
      <c r="C117" s="50"/>
      <c r="D117" s="50"/>
      <c r="E117" s="50"/>
      <c r="F117" s="50"/>
      <c r="G117" s="50"/>
      <c r="H117" s="50"/>
      <c r="I117" s="50"/>
      <c r="J117" s="50"/>
      <c r="K117" s="50"/>
      <c r="L117" s="50"/>
      <c r="M117" s="50"/>
      <c r="N117" s="50"/>
      <c r="O117" s="50"/>
      <c r="P117" s="50"/>
      <c r="Q117" s="50"/>
      <c r="R117" s="50"/>
      <c r="S117" s="50"/>
      <c r="T117" s="50"/>
      <c r="U117" s="50"/>
      <c r="V117" s="107"/>
      <c r="W117" s="50"/>
      <c r="X117" s="50"/>
      <c r="Y117" s="50">
        <f t="shared" si="1"/>
        <v>7</v>
      </c>
    </row>
    <row r="118" spans="1:25" ht="12.75">
      <c r="A118" s="50">
        <v>114</v>
      </c>
      <c r="C118" s="50"/>
      <c r="D118" s="50"/>
      <c r="E118" s="50"/>
      <c r="F118" s="50"/>
      <c r="G118" s="50"/>
      <c r="H118" s="50"/>
      <c r="I118" s="50"/>
      <c r="J118" s="50"/>
      <c r="K118" s="50"/>
      <c r="L118" s="50"/>
      <c r="M118" s="50"/>
      <c r="N118" s="50"/>
      <c r="O118" s="50"/>
      <c r="P118" s="50"/>
      <c r="Q118" s="50"/>
      <c r="R118" s="50"/>
      <c r="S118" s="50"/>
      <c r="T118" s="50"/>
      <c r="U118" s="50"/>
      <c r="V118" s="107"/>
      <c r="W118" s="50"/>
      <c r="X118" s="50"/>
      <c r="Y118" s="50">
        <f t="shared" si="1"/>
        <v>7</v>
      </c>
    </row>
    <row r="119" spans="1:25" ht="12.75">
      <c r="A119" s="50">
        <v>115</v>
      </c>
      <c r="C119" s="50"/>
      <c r="D119" s="50"/>
      <c r="E119" s="50"/>
      <c r="F119" s="50"/>
      <c r="G119" s="50"/>
      <c r="H119" s="50"/>
      <c r="I119" s="50"/>
      <c r="J119" s="50"/>
      <c r="K119" s="50"/>
      <c r="L119" s="50"/>
      <c r="M119" s="50"/>
      <c r="N119" s="50"/>
      <c r="O119" s="50"/>
      <c r="P119" s="50"/>
      <c r="Q119" s="50"/>
      <c r="R119" s="50"/>
      <c r="S119" s="50"/>
      <c r="T119" s="50"/>
      <c r="U119" s="50"/>
      <c r="V119" s="107"/>
      <c r="W119" s="50"/>
      <c r="X119" s="50"/>
      <c r="Y119" s="50">
        <f t="shared" si="1"/>
        <v>7</v>
      </c>
    </row>
    <row r="120" spans="1:25" ht="12.75">
      <c r="A120" s="50">
        <v>116</v>
      </c>
      <c r="C120" s="50"/>
      <c r="D120" s="50"/>
      <c r="E120" s="50"/>
      <c r="F120" s="50"/>
      <c r="G120" s="50"/>
      <c r="H120" s="50"/>
      <c r="I120" s="50"/>
      <c r="J120" s="50"/>
      <c r="K120" s="50"/>
      <c r="L120" s="50"/>
      <c r="M120" s="50"/>
      <c r="N120" s="50"/>
      <c r="O120" s="50"/>
      <c r="P120" s="50"/>
      <c r="Q120" s="50"/>
      <c r="R120" s="50"/>
      <c r="S120" s="50"/>
      <c r="T120" s="50"/>
      <c r="U120" s="50"/>
      <c r="V120" s="107"/>
      <c r="W120" s="50"/>
      <c r="X120" s="50"/>
      <c r="Y120" s="50">
        <f t="shared" si="1"/>
        <v>7</v>
      </c>
    </row>
    <row r="121" spans="1:25" ht="12.75">
      <c r="A121" s="50">
        <v>117</v>
      </c>
      <c r="B121" s="132"/>
      <c r="C121" s="50"/>
      <c r="D121" s="50"/>
      <c r="E121" s="50"/>
      <c r="F121" s="50"/>
      <c r="G121" s="50"/>
      <c r="H121" s="50"/>
      <c r="I121" s="50"/>
      <c r="J121" s="50"/>
      <c r="K121" s="50"/>
      <c r="L121" s="50"/>
      <c r="M121" s="50"/>
      <c r="N121" s="50"/>
      <c r="O121" s="50"/>
      <c r="P121" s="50"/>
      <c r="Q121" s="50"/>
      <c r="R121" s="50"/>
      <c r="S121" s="50"/>
      <c r="T121" s="50"/>
      <c r="U121" s="50"/>
      <c r="V121" s="107"/>
      <c r="W121" s="50"/>
      <c r="X121" s="50"/>
      <c r="Y121" s="50">
        <f t="shared" si="1"/>
        <v>7</v>
      </c>
    </row>
    <row r="122" spans="1:25" ht="12.75">
      <c r="A122" s="50">
        <v>118</v>
      </c>
      <c r="B122" s="132"/>
      <c r="C122" s="50"/>
      <c r="D122" s="50"/>
      <c r="E122" s="50"/>
      <c r="F122" s="50"/>
      <c r="G122" s="50"/>
      <c r="H122" s="50"/>
      <c r="I122" s="50"/>
      <c r="J122" s="50"/>
      <c r="K122" s="50"/>
      <c r="L122" s="50"/>
      <c r="M122" s="50"/>
      <c r="N122" s="50"/>
      <c r="O122" s="50"/>
      <c r="P122" s="50"/>
      <c r="Q122" s="50"/>
      <c r="R122" s="50"/>
      <c r="S122" s="50"/>
      <c r="T122" s="50"/>
      <c r="U122" s="50"/>
      <c r="V122" s="107"/>
      <c r="W122" s="50"/>
      <c r="X122" s="50"/>
      <c r="Y122" s="50">
        <f t="shared" si="1"/>
        <v>7</v>
      </c>
    </row>
    <row r="123" spans="1:25" ht="12.75">
      <c r="A123" s="50">
        <v>119</v>
      </c>
      <c r="B123" s="132"/>
      <c r="C123" s="50"/>
      <c r="D123" s="50"/>
      <c r="E123" s="50"/>
      <c r="F123" s="50"/>
      <c r="G123" s="50"/>
      <c r="H123" s="50"/>
      <c r="I123" s="50"/>
      <c r="J123" s="50"/>
      <c r="K123" s="50"/>
      <c r="L123" s="50"/>
      <c r="M123" s="50"/>
      <c r="N123" s="50"/>
      <c r="O123" s="50"/>
      <c r="P123" s="50"/>
      <c r="Q123" s="50"/>
      <c r="R123" s="50"/>
      <c r="S123" s="50"/>
      <c r="T123" s="50"/>
      <c r="U123" s="50"/>
      <c r="V123" s="107"/>
      <c r="W123" s="50"/>
      <c r="X123" s="50"/>
      <c r="Y123" s="50">
        <f t="shared" si="1"/>
        <v>7</v>
      </c>
    </row>
    <row r="124" spans="1:25" ht="12.75">
      <c r="A124" s="50">
        <v>120</v>
      </c>
      <c r="B124" s="132"/>
      <c r="C124" s="50"/>
      <c r="D124" s="50"/>
      <c r="E124" s="50"/>
      <c r="F124" s="50"/>
      <c r="G124" s="50"/>
      <c r="H124" s="50"/>
      <c r="I124" s="50"/>
      <c r="J124" s="50"/>
      <c r="K124" s="50"/>
      <c r="L124" s="50"/>
      <c r="M124" s="50"/>
      <c r="N124" s="50"/>
      <c r="O124" s="50"/>
      <c r="P124" s="50"/>
      <c r="Q124" s="50"/>
      <c r="R124" s="50"/>
      <c r="S124" s="50"/>
      <c r="T124" s="50"/>
      <c r="U124" s="50"/>
      <c r="V124" s="107"/>
      <c r="W124" s="50"/>
      <c r="X124" s="50"/>
      <c r="Y124" s="50">
        <f t="shared" si="1"/>
        <v>7</v>
      </c>
    </row>
    <row r="125" spans="1:25" ht="12.75">
      <c r="A125" s="50">
        <v>121</v>
      </c>
      <c r="B125" s="132"/>
      <c r="C125" s="50"/>
      <c r="D125" s="50"/>
      <c r="E125" s="50"/>
      <c r="F125" s="50"/>
      <c r="G125" s="50"/>
      <c r="H125" s="50"/>
      <c r="I125" s="50"/>
      <c r="J125" s="50"/>
      <c r="K125" s="50"/>
      <c r="L125" s="50"/>
      <c r="M125" s="50"/>
      <c r="N125" s="50"/>
      <c r="O125" s="50"/>
      <c r="P125" s="50"/>
      <c r="Q125" s="50"/>
      <c r="R125" s="50"/>
      <c r="S125" s="50"/>
      <c r="T125" s="50"/>
      <c r="U125" s="50"/>
      <c r="V125" s="107"/>
      <c r="W125" s="50"/>
      <c r="X125" s="50"/>
      <c r="Y125" s="50">
        <f t="shared" si="1"/>
        <v>7</v>
      </c>
    </row>
    <row r="126" spans="1:25" ht="12.75">
      <c r="A126" s="50">
        <v>122</v>
      </c>
      <c r="B126" s="132"/>
      <c r="C126" s="50"/>
      <c r="D126" s="50"/>
      <c r="E126" s="50"/>
      <c r="F126" s="50"/>
      <c r="G126" s="50"/>
      <c r="H126" s="50"/>
      <c r="I126" s="50"/>
      <c r="J126" s="50"/>
      <c r="K126" s="50"/>
      <c r="L126" s="50"/>
      <c r="M126" s="50"/>
      <c r="N126" s="50"/>
      <c r="O126" s="50"/>
      <c r="P126" s="50"/>
      <c r="Q126" s="50"/>
      <c r="R126" s="50"/>
      <c r="S126" s="50"/>
      <c r="T126" s="50"/>
      <c r="U126" s="50"/>
      <c r="V126" s="107"/>
      <c r="W126" s="50"/>
      <c r="X126" s="50"/>
      <c r="Y126" s="50">
        <f t="shared" si="1"/>
        <v>7</v>
      </c>
    </row>
    <row r="127" spans="1:25" ht="12.75">
      <c r="A127" s="50">
        <v>123</v>
      </c>
      <c r="B127" s="132"/>
      <c r="C127" s="50"/>
      <c r="D127" s="50"/>
      <c r="E127" s="50"/>
      <c r="F127" s="50"/>
      <c r="G127" s="50"/>
      <c r="H127" s="50"/>
      <c r="I127" s="50"/>
      <c r="J127" s="50"/>
      <c r="K127" s="50"/>
      <c r="L127" s="50"/>
      <c r="M127" s="50"/>
      <c r="N127" s="50"/>
      <c r="O127" s="50"/>
      <c r="P127" s="50"/>
      <c r="Q127" s="50"/>
      <c r="R127" s="50"/>
      <c r="S127" s="50"/>
      <c r="T127" s="50"/>
      <c r="U127" s="50"/>
      <c r="V127" s="107"/>
      <c r="W127" s="50"/>
      <c r="X127" s="50"/>
      <c r="Y127" s="50">
        <f t="shared" si="1"/>
        <v>7</v>
      </c>
    </row>
    <row r="128" spans="1:25" ht="12.75">
      <c r="A128" s="50">
        <v>124</v>
      </c>
      <c r="B128" s="132"/>
      <c r="C128" s="50"/>
      <c r="D128" s="50"/>
      <c r="E128" s="50"/>
      <c r="F128" s="50"/>
      <c r="G128" s="50"/>
      <c r="H128" s="50"/>
      <c r="I128" s="50"/>
      <c r="J128" s="50"/>
      <c r="K128" s="50"/>
      <c r="L128" s="50"/>
      <c r="M128" s="50"/>
      <c r="N128" s="50"/>
      <c r="O128" s="50"/>
      <c r="P128" s="50"/>
      <c r="Q128" s="50"/>
      <c r="R128" s="50"/>
      <c r="S128" s="50"/>
      <c r="T128" s="50"/>
      <c r="U128" s="50"/>
      <c r="V128" s="107"/>
      <c r="W128" s="50"/>
      <c r="X128" s="50"/>
      <c r="Y128" s="50">
        <f t="shared" si="1"/>
        <v>7</v>
      </c>
    </row>
    <row r="129" spans="1:25" ht="12.75">
      <c r="A129" s="50">
        <v>125</v>
      </c>
      <c r="B129" s="132"/>
      <c r="C129" s="50"/>
      <c r="D129" s="50"/>
      <c r="E129" s="50"/>
      <c r="F129" s="50"/>
      <c r="G129" s="50"/>
      <c r="H129" s="50"/>
      <c r="I129" s="50"/>
      <c r="J129" s="50"/>
      <c r="K129" s="50"/>
      <c r="L129" s="50"/>
      <c r="M129" s="50"/>
      <c r="N129" s="50"/>
      <c r="O129" s="50"/>
      <c r="P129" s="50"/>
      <c r="Q129" s="50"/>
      <c r="R129" s="50"/>
      <c r="S129" s="50"/>
      <c r="T129" s="50"/>
      <c r="U129" s="50"/>
      <c r="V129" s="107"/>
      <c r="W129" s="50"/>
      <c r="X129" s="50"/>
      <c r="Y129" s="50">
        <f t="shared" si="1"/>
        <v>7</v>
      </c>
    </row>
    <row r="130" spans="1:25" ht="12.75">
      <c r="A130" s="50">
        <v>126</v>
      </c>
      <c r="B130" s="132"/>
      <c r="C130" s="50"/>
      <c r="D130" s="50"/>
      <c r="E130" s="50"/>
      <c r="F130" s="50"/>
      <c r="G130" s="50"/>
      <c r="H130" s="50"/>
      <c r="I130" s="50"/>
      <c r="J130" s="50"/>
      <c r="K130" s="50"/>
      <c r="L130" s="50"/>
      <c r="M130" s="50"/>
      <c r="N130" s="50"/>
      <c r="O130" s="50"/>
      <c r="P130" s="50"/>
      <c r="Q130" s="50"/>
      <c r="R130" s="50"/>
      <c r="S130" s="50"/>
      <c r="T130" s="50"/>
      <c r="U130" s="50"/>
      <c r="V130" s="107"/>
      <c r="W130" s="50"/>
      <c r="X130" s="50"/>
      <c r="Y130" s="50">
        <f t="shared" si="1"/>
        <v>7</v>
      </c>
    </row>
    <row r="131" spans="1:25" ht="12.75">
      <c r="A131" s="50">
        <v>127</v>
      </c>
      <c r="B131" s="132"/>
      <c r="C131" s="50"/>
      <c r="D131" s="50"/>
      <c r="E131" s="50"/>
      <c r="F131" s="50"/>
      <c r="G131" s="50"/>
      <c r="H131" s="50"/>
      <c r="I131" s="50"/>
      <c r="J131" s="50"/>
      <c r="K131" s="50"/>
      <c r="L131" s="50"/>
      <c r="M131" s="50"/>
      <c r="N131" s="50"/>
      <c r="O131" s="50"/>
      <c r="P131" s="50"/>
      <c r="Q131" s="50"/>
      <c r="R131" s="50"/>
      <c r="S131" s="50"/>
      <c r="T131" s="50"/>
      <c r="U131" s="50"/>
      <c r="V131" s="107"/>
      <c r="W131" s="50"/>
      <c r="X131" s="50"/>
      <c r="Y131" s="50">
        <f t="shared" si="1"/>
        <v>7</v>
      </c>
    </row>
    <row r="132" spans="1:25" ht="12.75">
      <c r="A132" s="50">
        <v>128</v>
      </c>
      <c r="B132" s="132"/>
      <c r="C132" s="50"/>
      <c r="D132" s="50"/>
      <c r="E132" s="50"/>
      <c r="F132" s="50"/>
      <c r="G132" s="50"/>
      <c r="H132" s="50"/>
      <c r="I132" s="50"/>
      <c r="J132" s="50"/>
      <c r="K132" s="50"/>
      <c r="L132" s="50"/>
      <c r="M132" s="50"/>
      <c r="N132" s="50"/>
      <c r="O132" s="50"/>
      <c r="P132" s="50"/>
      <c r="Q132" s="50"/>
      <c r="R132" s="50"/>
      <c r="S132" s="50"/>
      <c r="T132" s="50"/>
      <c r="U132" s="50"/>
      <c r="V132" s="107"/>
      <c r="W132" s="50"/>
      <c r="X132" s="50"/>
      <c r="Y132" s="50">
        <f t="shared" si="1"/>
        <v>7</v>
      </c>
    </row>
    <row r="133" spans="1:25" ht="12.75">
      <c r="A133" s="50">
        <v>129</v>
      </c>
      <c r="B133" s="132"/>
      <c r="C133" s="50"/>
      <c r="D133" s="50"/>
      <c r="E133" s="50"/>
      <c r="F133" s="50"/>
      <c r="G133" s="50"/>
      <c r="H133" s="50"/>
      <c r="I133" s="50"/>
      <c r="J133" s="50"/>
      <c r="K133" s="50"/>
      <c r="L133" s="50"/>
      <c r="M133" s="50"/>
      <c r="N133" s="50"/>
      <c r="O133" s="50"/>
      <c r="P133" s="50"/>
      <c r="Q133" s="50"/>
      <c r="R133" s="50"/>
      <c r="S133" s="50"/>
      <c r="T133" s="50"/>
      <c r="U133" s="50"/>
      <c r="V133" s="107"/>
      <c r="W133" s="50"/>
      <c r="X133" s="50"/>
      <c r="Y133" s="50">
        <f t="shared" si="1"/>
        <v>7</v>
      </c>
    </row>
    <row r="134" spans="1:25" ht="12.75">
      <c r="A134" s="50">
        <v>130</v>
      </c>
      <c r="B134" s="132"/>
      <c r="C134" s="50"/>
      <c r="D134" s="50"/>
      <c r="E134" s="50"/>
      <c r="F134" s="50"/>
      <c r="G134" s="50"/>
      <c r="H134" s="50"/>
      <c r="I134" s="50"/>
      <c r="J134" s="50"/>
      <c r="K134" s="50"/>
      <c r="L134" s="50"/>
      <c r="M134" s="50"/>
      <c r="N134" s="50"/>
      <c r="O134" s="50"/>
      <c r="P134" s="50"/>
      <c r="Q134" s="50"/>
      <c r="R134" s="50"/>
      <c r="S134" s="50"/>
      <c r="T134" s="50"/>
      <c r="U134" s="50"/>
      <c r="V134" s="107"/>
      <c r="W134" s="50"/>
      <c r="X134" s="50"/>
      <c r="Y134" s="50">
        <f aca="true" t="shared" si="2" ref="Y134:Y160">SUM(IF(D134=0,1,0),IF(E134=0,1,0),IF(F134=0,1,0),IF(G134=0,1,0),IF(H134=0,1,0),IF(I134=0,1,0),IF(J134=0,1,0),IF(K134=0,1,0),IF(L134=0,1,0),IF(M134=0,1,0),IF(N134=0,1,0),IF(O134=0,1,0),IF(P134=0,1,0),IF(Q134=0,1,0),IF(R134=0,1,0),IF(S134=0,1,0),IF(T134=0,1,0),IF(U134=0,1,0))-18+$E$2</f>
        <v>7</v>
      </c>
    </row>
    <row r="135" spans="1:25" ht="12.75">
      <c r="A135" s="50">
        <v>131</v>
      </c>
      <c r="B135" s="132"/>
      <c r="C135" s="50"/>
      <c r="D135" s="50"/>
      <c r="E135" s="50"/>
      <c r="F135" s="50"/>
      <c r="G135" s="50"/>
      <c r="H135" s="50"/>
      <c r="I135" s="50"/>
      <c r="J135" s="50"/>
      <c r="K135" s="50"/>
      <c r="L135" s="50"/>
      <c r="M135" s="50"/>
      <c r="N135" s="50"/>
      <c r="O135" s="50"/>
      <c r="P135" s="50"/>
      <c r="Q135" s="50"/>
      <c r="R135" s="50"/>
      <c r="S135" s="50"/>
      <c r="T135" s="50"/>
      <c r="U135" s="50"/>
      <c r="V135" s="107"/>
      <c r="W135" s="50"/>
      <c r="X135" s="50"/>
      <c r="Y135" s="50">
        <f t="shared" si="2"/>
        <v>7</v>
      </c>
    </row>
    <row r="136" spans="1:25" ht="12.75">
      <c r="A136" s="50">
        <v>132</v>
      </c>
      <c r="B136" s="132"/>
      <c r="C136" s="50"/>
      <c r="D136" s="50"/>
      <c r="E136" s="50"/>
      <c r="F136" s="50"/>
      <c r="G136" s="50"/>
      <c r="H136" s="50"/>
      <c r="I136" s="50"/>
      <c r="J136" s="50"/>
      <c r="K136" s="50"/>
      <c r="L136" s="50"/>
      <c r="M136" s="50"/>
      <c r="N136" s="50"/>
      <c r="O136" s="50"/>
      <c r="P136" s="50"/>
      <c r="Q136" s="50"/>
      <c r="R136" s="50"/>
      <c r="S136" s="50"/>
      <c r="T136" s="50"/>
      <c r="U136" s="50"/>
      <c r="V136" s="107"/>
      <c r="W136" s="50"/>
      <c r="X136" s="50"/>
      <c r="Y136" s="50">
        <f t="shared" si="2"/>
        <v>7</v>
      </c>
    </row>
    <row r="137" spans="1:25" ht="12.75">
      <c r="A137" s="50">
        <v>133</v>
      </c>
      <c r="B137" s="132"/>
      <c r="C137" s="50"/>
      <c r="D137" s="50"/>
      <c r="E137" s="50"/>
      <c r="F137" s="50"/>
      <c r="G137" s="50"/>
      <c r="H137" s="50"/>
      <c r="I137" s="50"/>
      <c r="J137" s="50"/>
      <c r="K137" s="50"/>
      <c r="L137" s="50"/>
      <c r="M137" s="50"/>
      <c r="N137" s="50"/>
      <c r="O137" s="50"/>
      <c r="P137" s="50"/>
      <c r="Q137" s="50"/>
      <c r="R137" s="50"/>
      <c r="S137" s="50"/>
      <c r="T137" s="50"/>
      <c r="U137" s="50"/>
      <c r="V137" s="107"/>
      <c r="W137" s="50"/>
      <c r="X137" s="50"/>
      <c r="Y137" s="50">
        <f t="shared" si="2"/>
        <v>7</v>
      </c>
    </row>
    <row r="138" spans="1:25" ht="12.75">
      <c r="A138" s="50">
        <v>134</v>
      </c>
      <c r="B138" s="132"/>
      <c r="C138" s="50"/>
      <c r="D138" s="50"/>
      <c r="E138" s="50"/>
      <c r="F138" s="50"/>
      <c r="G138" s="50"/>
      <c r="H138" s="50"/>
      <c r="I138" s="50"/>
      <c r="J138" s="50"/>
      <c r="K138" s="50"/>
      <c r="L138" s="50"/>
      <c r="M138" s="50"/>
      <c r="N138" s="50"/>
      <c r="O138" s="50"/>
      <c r="P138" s="50"/>
      <c r="Q138" s="50"/>
      <c r="R138" s="50"/>
      <c r="S138" s="50"/>
      <c r="T138" s="50"/>
      <c r="U138" s="50"/>
      <c r="V138" s="107"/>
      <c r="W138" s="50"/>
      <c r="X138" s="50"/>
      <c r="Y138" s="50">
        <f t="shared" si="2"/>
        <v>7</v>
      </c>
    </row>
    <row r="139" spans="1:25" ht="12.75">
      <c r="A139" s="50">
        <v>135</v>
      </c>
      <c r="B139" s="132"/>
      <c r="C139" s="50"/>
      <c r="D139" s="50"/>
      <c r="E139" s="50"/>
      <c r="F139" s="50"/>
      <c r="G139" s="50"/>
      <c r="H139" s="50"/>
      <c r="I139" s="50"/>
      <c r="J139" s="50"/>
      <c r="K139" s="50"/>
      <c r="L139" s="50"/>
      <c r="M139" s="50"/>
      <c r="N139" s="50"/>
      <c r="O139" s="50"/>
      <c r="P139" s="50"/>
      <c r="Q139" s="50"/>
      <c r="R139" s="50"/>
      <c r="S139" s="50"/>
      <c r="T139" s="50"/>
      <c r="U139" s="50"/>
      <c r="V139" s="107"/>
      <c r="W139" s="50"/>
      <c r="X139" s="50"/>
      <c r="Y139" s="50">
        <f t="shared" si="2"/>
        <v>7</v>
      </c>
    </row>
    <row r="140" spans="1:25" ht="12.75">
      <c r="A140" s="50">
        <v>136</v>
      </c>
      <c r="B140" s="132"/>
      <c r="C140" s="50"/>
      <c r="D140" s="50"/>
      <c r="E140" s="50"/>
      <c r="F140" s="50"/>
      <c r="G140" s="50"/>
      <c r="H140" s="50"/>
      <c r="I140" s="50"/>
      <c r="J140" s="50"/>
      <c r="K140" s="50"/>
      <c r="L140" s="50"/>
      <c r="M140" s="50"/>
      <c r="N140" s="50"/>
      <c r="O140" s="50"/>
      <c r="P140" s="50"/>
      <c r="Q140" s="50"/>
      <c r="R140" s="50"/>
      <c r="S140" s="50"/>
      <c r="T140" s="50"/>
      <c r="U140" s="50"/>
      <c r="V140" s="107"/>
      <c r="W140" s="50"/>
      <c r="X140" s="50"/>
      <c r="Y140" s="50">
        <f t="shared" si="2"/>
        <v>7</v>
      </c>
    </row>
    <row r="141" spans="1:25" ht="12.75">
      <c r="A141" s="50">
        <v>137</v>
      </c>
      <c r="B141" s="132"/>
      <c r="C141" s="50"/>
      <c r="D141" s="50"/>
      <c r="E141" s="50"/>
      <c r="F141" s="50"/>
      <c r="G141" s="50"/>
      <c r="H141" s="50"/>
      <c r="I141" s="50"/>
      <c r="J141" s="50"/>
      <c r="K141" s="50"/>
      <c r="L141" s="50"/>
      <c r="M141" s="50"/>
      <c r="N141" s="50"/>
      <c r="O141" s="50"/>
      <c r="P141" s="50"/>
      <c r="Q141" s="50"/>
      <c r="R141" s="50"/>
      <c r="S141" s="50"/>
      <c r="T141" s="50"/>
      <c r="U141" s="50"/>
      <c r="V141" s="107"/>
      <c r="W141" s="50"/>
      <c r="X141" s="50"/>
      <c r="Y141" s="50">
        <f t="shared" si="2"/>
        <v>7</v>
      </c>
    </row>
    <row r="142" spans="1:25" ht="12.75">
      <c r="A142" s="50">
        <v>138</v>
      </c>
      <c r="B142" s="132"/>
      <c r="C142" s="50"/>
      <c r="D142" s="50"/>
      <c r="E142" s="50"/>
      <c r="F142" s="50"/>
      <c r="G142" s="50"/>
      <c r="H142" s="50"/>
      <c r="I142" s="50"/>
      <c r="J142" s="50"/>
      <c r="K142" s="50"/>
      <c r="L142" s="50"/>
      <c r="M142" s="50"/>
      <c r="N142" s="50"/>
      <c r="O142" s="50"/>
      <c r="P142" s="50"/>
      <c r="Q142" s="50"/>
      <c r="R142" s="50"/>
      <c r="S142" s="50"/>
      <c r="T142" s="50"/>
      <c r="U142" s="50"/>
      <c r="V142" s="107"/>
      <c r="W142" s="50"/>
      <c r="X142" s="50"/>
      <c r="Y142" s="50">
        <f t="shared" si="2"/>
        <v>7</v>
      </c>
    </row>
    <row r="143" spans="1:25" ht="12.75">
      <c r="A143" s="50">
        <v>139</v>
      </c>
      <c r="B143" s="132"/>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2"/>
        <v>7</v>
      </c>
    </row>
    <row r="144" spans="1:25" ht="12.75">
      <c r="A144" s="50">
        <v>140</v>
      </c>
      <c r="B144" s="132"/>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2"/>
        <v>7</v>
      </c>
    </row>
    <row r="145" spans="1:25" ht="12.75">
      <c r="A145" s="50">
        <v>141</v>
      </c>
      <c r="B145" s="132"/>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2"/>
        <v>7</v>
      </c>
    </row>
    <row r="146" spans="1:25" ht="12.75">
      <c r="A146" s="50">
        <v>142</v>
      </c>
      <c r="B146" s="132"/>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2"/>
        <v>7</v>
      </c>
    </row>
    <row r="147" spans="1:25" ht="12.75">
      <c r="A147" s="50">
        <v>143</v>
      </c>
      <c r="B147" s="132"/>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2"/>
        <v>7</v>
      </c>
    </row>
    <row r="148" spans="1:25" ht="12.75">
      <c r="A148" s="50">
        <v>144</v>
      </c>
      <c r="B148" s="132"/>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2"/>
        <v>7</v>
      </c>
    </row>
    <row r="149" spans="1:25" ht="12.75">
      <c r="A149" s="50">
        <v>145</v>
      </c>
      <c r="B149" s="132"/>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2"/>
        <v>7</v>
      </c>
    </row>
    <row r="150" spans="1:25" ht="12.75">
      <c r="A150" s="50">
        <v>146</v>
      </c>
      <c r="B150" s="132"/>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2"/>
        <v>7</v>
      </c>
    </row>
    <row r="151" spans="1:25" ht="12.75">
      <c r="A151" s="50">
        <v>147</v>
      </c>
      <c r="B151" s="132"/>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2"/>
        <v>7</v>
      </c>
    </row>
    <row r="152" spans="1:25" ht="12.75">
      <c r="A152" s="50">
        <v>148</v>
      </c>
      <c r="B152" s="132"/>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2"/>
        <v>7</v>
      </c>
    </row>
    <row r="153" spans="1:25" ht="12.75">
      <c r="A153" s="50">
        <v>149</v>
      </c>
      <c r="B153" s="132"/>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2"/>
        <v>7</v>
      </c>
    </row>
    <row r="154" spans="1:25" ht="12.75">
      <c r="A154" s="50">
        <v>150</v>
      </c>
      <c r="B154" s="132"/>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2"/>
        <v>7</v>
      </c>
    </row>
    <row r="155" spans="1:25" ht="12.75">
      <c r="A155" s="50">
        <v>151</v>
      </c>
      <c r="B155" s="132"/>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2"/>
        <v>7</v>
      </c>
    </row>
    <row r="156" spans="1:25" ht="12.75">
      <c r="A156" s="50">
        <v>152</v>
      </c>
      <c r="B156" s="132"/>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2"/>
        <v>7</v>
      </c>
    </row>
    <row r="157" spans="1:25" ht="12.75">
      <c r="A157" s="50">
        <v>153</v>
      </c>
      <c r="B157" s="132"/>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2"/>
        <v>7</v>
      </c>
    </row>
    <row r="158" spans="1:25" ht="12.75">
      <c r="A158" s="50">
        <v>154</v>
      </c>
      <c r="B158" s="132"/>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2"/>
        <v>7</v>
      </c>
    </row>
    <row r="159" spans="1:25" ht="12.75">
      <c r="A159" s="50">
        <v>155</v>
      </c>
      <c r="B159" s="132"/>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2"/>
        <v>7</v>
      </c>
    </row>
    <row r="160" spans="1:25" ht="12.75">
      <c r="A160" s="50">
        <v>156</v>
      </c>
      <c r="B160" s="132"/>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2"/>
        <v>7</v>
      </c>
    </row>
    <row r="161" spans="1:25" ht="12.75">
      <c r="A161" s="50">
        <v>156</v>
      </c>
      <c r="B161" s="132"/>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3" ref="Y161:Y168">SUM(IF(D161=0,1,0),IF(E161=0,1,0),IF(F161=0,1,0),IF(G161=0,1,0),IF(H161=0,1,0),IF(I161=0,1,0),IF(J161=0,1,0),IF(K161=0,1,0),IF(L161=0,1,0),IF(M161=0,1,0),IF(N161=0,1,0),IF(O161=0,1,0),IF(P161=0,1,0),IF(Q161=0,1,0),IF(R161=0,1,0),IF(S161=0,1,0),IF(T161=0,1,0),IF(U161=0,1,0))-18+$E$2</f>
        <v>7</v>
      </c>
    </row>
    <row r="162" spans="1:25" ht="12.75">
      <c r="A162" s="50">
        <v>156</v>
      </c>
      <c r="B162" s="132"/>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3"/>
        <v>7</v>
      </c>
    </row>
    <row r="163" spans="1:25" ht="12.75">
      <c r="A163" s="50">
        <v>156</v>
      </c>
      <c r="B163" s="132"/>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3"/>
        <v>7</v>
      </c>
    </row>
    <row r="164" spans="1:25" ht="12.75">
      <c r="A164" s="50">
        <v>156</v>
      </c>
      <c r="B164" s="132"/>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3"/>
        <v>7</v>
      </c>
    </row>
    <row r="165" spans="1:25" ht="12.75">
      <c r="A165" s="50">
        <v>156</v>
      </c>
      <c r="B165" s="132"/>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3"/>
        <v>7</v>
      </c>
    </row>
    <row r="166" spans="1:25" ht="12.75">
      <c r="A166" s="50">
        <v>156</v>
      </c>
      <c r="B166" s="132"/>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3"/>
        <v>7</v>
      </c>
    </row>
    <row r="167" spans="1:25" ht="12.75">
      <c r="A167" s="50">
        <v>156</v>
      </c>
      <c r="B167" s="132"/>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3"/>
        <v>7</v>
      </c>
    </row>
    <row r="168" spans="1:25" ht="12.75">
      <c r="A168" s="50">
        <v>156</v>
      </c>
      <c r="B168" s="132"/>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3"/>
        <v>7</v>
      </c>
    </row>
    <row r="169" ht="12.75">
      <c r="X169" s="135"/>
    </row>
    <row r="170" ht="12.75">
      <c r="X170" s="135"/>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tabSelected="1" zoomScalePageLayoutView="0" workbookViewId="0" topLeftCell="A1">
      <selection activeCell="C16" sqref="C16"/>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141</v>
      </c>
      <c r="C2" s="74">
        <v>7</v>
      </c>
      <c r="D2" s="75">
        <v>6</v>
      </c>
      <c r="E2" s="75">
        <v>1</v>
      </c>
      <c r="F2" s="75">
        <v>0</v>
      </c>
      <c r="G2" s="256" t="s">
        <v>165</v>
      </c>
      <c r="H2" s="75">
        <v>75.5</v>
      </c>
      <c r="I2" s="75">
        <v>15032</v>
      </c>
      <c r="J2" s="137">
        <v>12</v>
      </c>
      <c r="K2" s="97">
        <v>33</v>
      </c>
    </row>
    <row r="3" spans="2:11" ht="12.75">
      <c r="B3" s="73" t="s">
        <v>142</v>
      </c>
      <c r="C3" s="74">
        <v>7</v>
      </c>
      <c r="D3" s="66">
        <v>5</v>
      </c>
      <c r="E3" s="66">
        <v>2</v>
      </c>
      <c r="F3" s="66">
        <v>0</v>
      </c>
      <c r="G3" s="67" t="s">
        <v>166</v>
      </c>
      <c r="H3" s="66">
        <v>68.5</v>
      </c>
      <c r="I3" s="66">
        <v>14999</v>
      </c>
      <c r="J3" s="68">
        <v>10</v>
      </c>
      <c r="K3" s="97">
        <v>28</v>
      </c>
    </row>
    <row r="4" spans="2:11" ht="12.75">
      <c r="B4" s="73" t="s">
        <v>108</v>
      </c>
      <c r="C4" s="74">
        <v>7</v>
      </c>
      <c r="D4" s="66">
        <v>5</v>
      </c>
      <c r="E4" s="66">
        <v>2</v>
      </c>
      <c r="F4" s="66">
        <v>0</v>
      </c>
      <c r="G4" s="67" t="s">
        <v>170</v>
      </c>
      <c r="H4" s="66">
        <v>64.5</v>
      </c>
      <c r="I4" s="66">
        <v>14517</v>
      </c>
      <c r="J4" s="68">
        <v>10</v>
      </c>
      <c r="K4" s="97">
        <v>27</v>
      </c>
    </row>
    <row r="5" spans="2:11" ht="12.75">
      <c r="B5" s="73" t="s">
        <v>131</v>
      </c>
      <c r="C5" s="74">
        <v>7</v>
      </c>
      <c r="D5" s="66">
        <v>5</v>
      </c>
      <c r="E5" s="66">
        <v>2</v>
      </c>
      <c r="F5" s="66">
        <v>0</v>
      </c>
      <c r="G5" s="67" t="s">
        <v>168</v>
      </c>
      <c r="H5" s="66">
        <v>58</v>
      </c>
      <c r="I5" s="66">
        <v>14281</v>
      </c>
      <c r="J5" s="68">
        <v>10</v>
      </c>
      <c r="K5" s="97">
        <v>23</v>
      </c>
    </row>
    <row r="6" spans="2:11" ht="12.75">
      <c r="B6" s="73" t="s">
        <v>140</v>
      </c>
      <c r="C6" s="74">
        <v>7</v>
      </c>
      <c r="D6" s="66">
        <v>4</v>
      </c>
      <c r="E6" s="66">
        <v>3</v>
      </c>
      <c r="F6" s="66">
        <v>0</v>
      </c>
      <c r="G6" s="67" t="s">
        <v>164</v>
      </c>
      <c r="H6" s="66">
        <v>64.5</v>
      </c>
      <c r="I6" s="66">
        <v>14384</v>
      </c>
      <c r="J6" s="68">
        <v>8</v>
      </c>
      <c r="K6" s="97">
        <v>24</v>
      </c>
    </row>
    <row r="7" spans="2:11" ht="12.75">
      <c r="B7" s="73" t="s">
        <v>143</v>
      </c>
      <c r="C7" s="74">
        <v>7</v>
      </c>
      <c r="D7" s="66">
        <v>2</v>
      </c>
      <c r="E7" s="66">
        <v>5</v>
      </c>
      <c r="F7" s="66">
        <v>0</v>
      </c>
      <c r="G7" s="104" t="s">
        <v>171</v>
      </c>
      <c r="H7" s="66">
        <v>52</v>
      </c>
      <c r="I7" s="66">
        <v>13786</v>
      </c>
      <c r="J7" s="68">
        <v>4</v>
      </c>
      <c r="K7" s="97">
        <v>16</v>
      </c>
    </row>
    <row r="8" spans="2:11" ht="12.75">
      <c r="B8" s="73" t="s">
        <v>79</v>
      </c>
      <c r="C8" s="65">
        <v>7</v>
      </c>
      <c r="D8" s="65">
        <v>1</v>
      </c>
      <c r="E8" s="65">
        <v>6</v>
      </c>
      <c r="F8" s="65">
        <v>0</v>
      </c>
      <c r="G8" s="136" t="s">
        <v>167</v>
      </c>
      <c r="H8" s="66">
        <v>48.5</v>
      </c>
      <c r="I8" s="65">
        <v>13671</v>
      </c>
      <c r="J8" s="138">
        <v>2</v>
      </c>
      <c r="K8" s="97">
        <v>13</v>
      </c>
    </row>
    <row r="9" spans="2:11" ht="12.75">
      <c r="B9" s="73" t="s">
        <v>109</v>
      </c>
      <c r="C9" s="65">
        <v>7</v>
      </c>
      <c r="D9" s="66">
        <v>0</v>
      </c>
      <c r="E9" s="66">
        <v>7</v>
      </c>
      <c r="F9" s="66">
        <v>0</v>
      </c>
      <c r="G9" s="67" t="s">
        <v>169</v>
      </c>
      <c r="H9" s="66">
        <v>16.5</v>
      </c>
      <c r="I9" s="66">
        <v>12605</v>
      </c>
      <c r="J9" s="68">
        <v>0</v>
      </c>
      <c r="K9" s="97">
        <v>3</v>
      </c>
    </row>
    <row r="10" spans="2:11" ht="12.75">
      <c r="B10" s="73"/>
      <c r="C10" s="65"/>
      <c r="D10" s="66">
        <v>0</v>
      </c>
      <c r="E10" s="66">
        <v>0</v>
      </c>
      <c r="F10" s="66">
        <v>0</v>
      </c>
      <c r="G10" s="67" t="s">
        <v>163</v>
      </c>
      <c r="H10" s="66">
        <v>0</v>
      </c>
      <c r="I10" s="66">
        <v>0</v>
      </c>
      <c r="J10" s="68">
        <v>0</v>
      </c>
      <c r="K10" s="97">
        <v>0</v>
      </c>
    </row>
    <row r="11" spans="2:11" ht="12.75">
      <c r="B11" s="73"/>
      <c r="C11" s="65"/>
      <c r="D11" s="66">
        <v>0</v>
      </c>
      <c r="E11" s="66">
        <v>0</v>
      </c>
      <c r="F11" s="66">
        <v>0</v>
      </c>
      <c r="G11" s="67" t="s">
        <v>163</v>
      </c>
      <c r="H11" s="66">
        <v>0</v>
      </c>
      <c r="I11" s="66">
        <v>0</v>
      </c>
      <c r="J11" s="68">
        <v>0</v>
      </c>
      <c r="K11" s="97">
        <v>0</v>
      </c>
    </row>
    <row r="12" spans="2:11" ht="12.75">
      <c r="B12" s="73"/>
      <c r="C12" s="65"/>
      <c r="D12" s="66">
        <v>0</v>
      </c>
      <c r="E12" s="66">
        <v>0</v>
      </c>
      <c r="F12" s="66">
        <v>0</v>
      </c>
      <c r="G12" s="67" t="s">
        <v>163</v>
      </c>
      <c r="H12" s="66">
        <v>0</v>
      </c>
      <c r="I12" s="66">
        <v>0</v>
      </c>
      <c r="J12" s="68">
        <v>0</v>
      </c>
      <c r="K12" s="97">
        <v>0</v>
      </c>
    </row>
    <row r="13" spans="2:11" ht="12.75">
      <c r="B13" s="73"/>
      <c r="C13" s="65"/>
      <c r="D13" s="66">
        <v>0</v>
      </c>
      <c r="E13" s="66">
        <v>0</v>
      </c>
      <c r="F13" s="66">
        <v>0</v>
      </c>
      <c r="G13" s="104" t="s">
        <v>163</v>
      </c>
      <c r="H13" s="66">
        <v>0</v>
      </c>
      <c r="I13" s="66">
        <v>0</v>
      </c>
      <c r="J13" s="68">
        <v>0</v>
      </c>
      <c r="K13" s="97">
        <v>0</v>
      </c>
    </row>
    <row r="14" spans="2:11" ht="12.75">
      <c r="B14" s="73"/>
      <c r="C14" s="65"/>
      <c r="D14" s="66">
        <v>0</v>
      </c>
      <c r="E14" s="66">
        <v>0</v>
      </c>
      <c r="F14" s="66">
        <v>0</v>
      </c>
      <c r="G14" s="67" t="s">
        <v>163</v>
      </c>
      <c r="H14" s="66">
        <v>0</v>
      </c>
      <c r="I14" s="66">
        <v>0</v>
      </c>
      <c r="J14" s="68">
        <v>0</v>
      </c>
      <c r="K14" s="97">
        <v>0</v>
      </c>
    </row>
    <row r="15" spans="2:11" ht="12.75">
      <c r="B15" s="73"/>
      <c r="C15" s="65"/>
      <c r="D15" s="66">
        <v>0</v>
      </c>
      <c r="E15" s="66">
        <v>0</v>
      </c>
      <c r="F15" s="66">
        <v>0</v>
      </c>
      <c r="G15" s="67" t="s">
        <v>163</v>
      </c>
      <c r="H15" s="66">
        <v>0</v>
      </c>
      <c r="I15" s="66">
        <v>0</v>
      </c>
      <c r="J15" s="68">
        <v>0</v>
      </c>
      <c r="K15" s="97">
        <v>0</v>
      </c>
    </row>
    <row r="16" spans="2:11" ht="12.75">
      <c r="B16" s="73"/>
      <c r="C16" s="65"/>
      <c r="D16" s="66">
        <v>0</v>
      </c>
      <c r="E16" s="66">
        <v>0</v>
      </c>
      <c r="F16" s="66">
        <v>0</v>
      </c>
      <c r="G16" s="67" t="s">
        <v>163</v>
      </c>
      <c r="H16" s="66">
        <v>0</v>
      </c>
      <c r="I16" s="66">
        <v>0</v>
      </c>
      <c r="J16" s="68">
        <v>0</v>
      </c>
      <c r="K16" s="97">
        <v>0</v>
      </c>
    </row>
    <row r="17" spans="2:11" ht="12.75">
      <c r="B17" s="73"/>
      <c r="C17" s="65"/>
      <c r="D17" s="66">
        <v>0</v>
      </c>
      <c r="E17" s="66">
        <v>0</v>
      </c>
      <c r="F17" s="66">
        <v>0</v>
      </c>
      <c r="G17" s="67" t="s">
        <v>163</v>
      </c>
      <c r="H17" s="66">
        <v>0</v>
      </c>
      <c r="I17" s="66">
        <v>0</v>
      </c>
      <c r="J17" s="68">
        <v>0</v>
      </c>
      <c r="K17" s="97">
        <v>0</v>
      </c>
    </row>
    <row r="18" spans="2:11" ht="12.75">
      <c r="B18" s="73"/>
      <c r="C18" s="65"/>
      <c r="D18" s="66">
        <v>0</v>
      </c>
      <c r="E18" s="66">
        <v>0</v>
      </c>
      <c r="F18" s="66">
        <v>0</v>
      </c>
      <c r="G18" s="67" t="s">
        <v>163</v>
      </c>
      <c r="H18" s="66">
        <v>0</v>
      </c>
      <c r="I18" s="66">
        <v>0</v>
      </c>
      <c r="J18" s="68">
        <v>0</v>
      </c>
      <c r="K18" s="97">
        <v>0</v>
      </c>
    </row>
    <row r="19" spans="2:11" ht="12.75">
      <c r="B19" s="73"/>
      <c r="C19" s="129"/>
      <c r="D19" s="66">
        <v>0</v>
      </c>
      <c r="E19" s="66">
        <v>0</v>
      </c>
      <c r="F19" s="66">
        <v>0</v>
      </c>
      <c r="G19" s="67" t="s">
        <v>163</v>
      </c>
      <c r="H19" s="66">
        <v>0</v>
      </c>
      <c r="I19" s="66">
        <v>0</v>
      </c>
      <c r="J19" s="68">
        <v>0</v>
      </c>
      <c r="K19" s="97">
        <v>0</v>
      </c>
    </row>
    <row r="20" spans="2:11" ht="12.75">
      <c r="B20" s="73"/>
      <c r="C20" s="65"/>
      <c r="D20" s="66">
        <v>0</v>
      </c>
      <c r="E20" s="66">
        <v>0</v>
      </c>
      <c r="F20" s="66">
        <v>0</v>
      </c>
      <c r="G20" s="67" t="s">
        <v>163</v>
      </c>
      <c r="H20" s="66">
        <v>0</v>
      </c>
      <c r="I20" s="66">
        <v>0</v>
      </c>
      <c r="J20" s="68">
        <v>0</v>
      </c>
      <c r="K20" s="97">
        <v>0</v>
      </c>
    </row>
    <row r="21" spans="2:11" ht="13.5" thickBot="1">
      <c r="B21" s="130"/>
      <c r="C21" s="69"/>
      <c r="D21" s="70">
        <v>0</v>
      </c>
      <c r="E21" s="70">
        <v>0</v>
      </c>
      <c r="F21" s="70">
        <v>0</v>
      </c>
      <c r="G21" s="71" t="s">
        <v>163</v>
      </c>
      <c r="H21" s="70">
        <v>0</v>
      </c>
      <c r="I21" s="70">
        <v>0</v>
      </c>
      <c r="J21" s="72">
        <v>0</v>
      </c>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55" zoomScaleNormal="55" zoomScalePageLayoutView="0" workbookViewId="0" topLeftCell="A1">
      <selection activeCell="G13" sqref="G13"/>
    </sheetView>
  </sheetViews>
  <sheetFormatPr defaultColWidth="9.140625" defaultRowHeight="12.75"/>
  <cols>
    <col min="1" max="23" width="20.7109375" style="0" customWidth="1"/>
  </cols>
  <sheetData>
    <row r="1" spans="1:23" ht="31.5" customHeight="1" thickBot="1">
      <c r="A1" s="5" t="s">
        <v>1</v>
      </c>
      <c r="B1" s="3"/>
      <c r="C1" s="6" t="str">
        <f>A2</f>
        <v>OBRTNIKI EL.JEŠOVNIK</v>
      </c>
      <c r="D1" s="7" t="s">
        <v>141</v>
      </c>
      <c r="E1" s="7" t="s">
        <v>142</v>
      </c>
      <c r="F1" s="7" t="s">
        <v>79</v>
      </c>
      <c r="G1" s="7" t="s">
        <v>131</v>
      </c>
      <c r="H1" s="7" t="s">
        <v>109</v>
      </c>
      <c r="I1" s="7" t="s">
        <v>108</v>
      </c>
      <c r="J1" s="7" t="str">
        <f>A9</f>
        <v>KEGLBAR 3</v>
      </c>
      <c r="K1" s="7"/>
      <c r="L1" s="8"/>
      <c r="M1" s="8"/>
      <c r="N1" s="8"/>
      <c r="O1" s="8"/>
      <c r="P1" s="8"/>
      <c r="Q1" s="8"/>
      <c r="R1" s="8"/>
      <c r="S1" s="8"/>
      <c r="T1" s="8"/>
      <c r="U1" s="8"/>
      <c r="V1" s="9"/>
      <c r="W1" s="4"/>
    </row>
    <row r="2" spans="1:23" s="1" customFormat="1" ht="15" customHeight="1">
      <c r="A2" s="87" t="s">
        <v>140</v>
      </c>
      <c r="B2" s="2">
        <v>1</v>
      </c>
      <c r="C2" s="114" t="s">
        <v>90</v>
      </c>
      <c r="D2" s="115" t="s">
        <v>134</v>
      </c>
      <c r="E2" s="115" t="s">
        <v>97</v>
      </c>
      <c r="F2" s="115" t="s">
        <v>148</v>
      </c>
      <c r="G2" s="115" t="s">
        <v>100</v>
      </c>
      <c r="H2" s="115" t="s">
        <v>154</v>
      </c>
      <c r="I2" s="115" t="s">
        <v>110</v>
      </c>
      <c r="J2" s="115" t="s">
        <v>96</v>
      </c>
      <c r="K2" s="115"/>
      <c r="L2" s="115"/>
      <c r="M2" s="115"/>
      <c r="N2" s="115"/>
      <c r="O2" s="115"/>
      <c r="P2" s="115"/>
      <c r="Q2" s="115"/>
      <c r="R2" s="115"/>
      <c r="S2" s="115"/>
      <c r="T2" s="115"/>
      <c r="U2" s="115"/>
      <c r="V2" s="116"/>
      <c r="W2" s="2"/>
    </row>
    <row r="3" spans="1:23" s="1" customFormat="1" ht="15" customHeight="1">
      <c r="A3" s="88" t="s">
        <v>141</v>
      </c>
      <c r="B3" s="2">
        <v>2</v>
      </c>
      <c r="C3" s="93" t="s">
        <v>92</v>
      </c>
      <c r="D3" s="94" t="s">
        <v>103</v>
      </c>
      <c r="E3" s="94" t="s">
        <v>104</v>
      </c>
      <c r="F3" s="94" t="s">
        <v>149</v>
      </c>
      <c r="G3" s="94" t="s">
        <v>102</v>
      </c>
      <c r="H3" s="94" t="s">
        <v>94</v>
      </c>
      <c r="I3" s="94" t="s">
        <v>80</v>
      </c>
      <c r="J3" s="94" t="s">
        <v>95</v>
      </c>
      <c r="K3" s="94"/>
      <c r="L3" s="94"/>
      <c r="M3" s="94"/>
      <c r="N3" s="94"/>
      <c r="O3" s="94"/>
      <c r="P3" s="94"/>
      <c r="Q3" s="94"/>
      <c r="R3" s="94"/>
      <c r="S3" s="94"/>
      <c r="T3" s="94"/>
      <c r="U3" s="94"/>
      <c r="V3" s="95"/>
      <c r="W3" s="2"/>
    </row>
    <row r="4" spans="1:23" s="1" customFormat="1" ht="15" customHeight="1">
      <c r="A4" s="88" t="s">
        <v>142</v>
      </c>
      <c r="B4" s="2">
        <v>3</v>
      </c>
      <c r="C4" s="93" t="s">
        <v>85</v>
      </c>
      <c r="D4" s="91" t="s">
        <v>136</v>
      </c>
      <c r="E4" s="91" t="s">
        <v>114</v>
      </c>
      <c r="F4" s="94" t="s">
        <v>150</v>
      </c>
      <c r="G4" s="94" t="s">
        <v>107</v>
      </c>
      <c r="H4" s="94" t="s">
        <v>155</v>
      </c>
      <c r="I4" s="94" t="s">
        <v>81</v>
      </c>
      <c r="J4" s="94" t="s">
        <v>98</v>
      </c>
      <c r="K4" s="94"/>
      <c r="L4" s="94"/>
      <c r="M4" s="94"/>
      <c r="N4" s="94"/>
      <c r="O4" s="94"/>
      <c r="P4" s="94"/>
      <c r="Q4" s="94"/>
      <c r="R4" s="94"/>
      <c r="S4" s="94"/>
      <c r="T4" s="94"/>
      <c r="U4" s="94"/>
      <c r="V4" s="92"/>
      <c r="W4" s="2"/>
    </row>
    <row r="5" spans="1:23" s="1" customFormat="1" ht="15" customHeight="1">
      <c r="A5" s="88" t="s">
        <v>79</v>
      </c>
      <c r="B5" s="2">
        <v>4</v>
      </c>
      <c r="C5" s="93" t="s">
        <v>93</v>
      </c>
      <c r="D5" s="94" t="s">
        <v>135</v>
      </c>
      <c r="E5" s="94" t="s">
        <v>115</v>
      </c>
      <c r="F5" s="94" t="s">
        <v>137</v>
      </c>
      <c r="G5" s="94" t="s">
        <v>99</v>
      </c>
      <c r="H5" s="94" t="s">
        <v>156</v>
      </c>
      <c r="I5" s="94" t="s">
        <v>83</v>
      </c>
      <c r="J5" s="94" t="s">
        <v>133</v>
      </c>
      <c r="K5" s="94"/>
      <c r="L5" s="94"/>
      <c r="M5" s="94"/>
      <c r="N5" s="94"/>
      <c r="O5" s="94"/>
      <c r="P5" s="94"/>
      <c r="Q5" s="94"/>
      <c r="R5" s="94"/>
      <c r="S5" s="94"/>
      <c r="T5" s="94"/>
      <c r="U5" s="94"/>
      <c r="V5" s="95"/>
      <c r="W5" s="2"/>
    </row>
    <row r="6" spans="1:23" s="1" customFormat="1" ht="15" customHeight="1">
      <c r="A6" s="88" t="s">
        <v>131</v>
      </c>
      <c r="B6" s="2">
        <v>5</v>
      </c>
      <c r="C6" s="93" t="s">
        <v>118</v>
      </c>
      <c r="D6" s="91" t="s">
        <v>146</v>
      </c>
      <c r="E6" s="91" t="s">
        <v>86</v>
      </c>
      <c r="F6" s="94" t="s">
        <v>87</v>
      </c>
      <c r="G6" s="94" t="s">
        <v>152</v>
      </c>
      <c r="H6" s="94" t="s">
        <v>130</v>
      </c>
      <c r="I6" s="94" t="s">
        <v>157</v>
      </c>
      <c r="J6" s="94" t="s">
        <v>132</v>
      </c>
      <c r="K6" s="94"/>
      <c r="L6" s="94"/>
      <c r="M6" s="94"/>
      <c r="N6" s="94"/>
      <c r="O6" s="94"/>
      <c r="P6" s="94"/>
      <c r="Q6" s="94"/>
      <c r="R6" s="94"/>
      <c r="S6" s="94"/>
      <c r="T6" s="94"/>
      <c r="U6" s="94"/>
      <c r="V6" s="92"/>
      <c r="W6" s="2"/>
    </row>
    <row r="7" spans="1:23" s="1" customFormat="1" ht="15" customHeight="1">
      <c r="A7" s="88" t="s">
        <v>109</v>
      </c>
      <c r="B7" s="2">
        <v>6</v>
      </c>
      <c r="C7" s="93" t="s">
        <v>144</v>
      </c>
      <c r="D7" s="94" t="s">
        <v>147</v>
      </c>
      <c r="E7" s="94"/>
      <c r="F7" s="94" t="s">
        <v>88</v>
      </c>
      <c r="G7" s="94" t="s">
        <v>101</v>
      </c>
      <c r="H7" s="94" t="s">
        <v>106</v>
      </c>
      <c r="I7" s="94" t="s">
        <v>82</v>
      </c>
      <c r="J7" s="94" t="s">
        <v>84</v>
      </c>
      <c r="K7" s="94"/>
      <c r="L7" s="94"/>
      <c r="M7" s="94"/>
      <c r="N7" s="94"/>
      <c r="O7" s="94"/>
      <c r="P7" s="94"/>
      <c r="Q7" s="94"/>
      <c r="R7" s="94"/>
      <c r="S7" s="94"/>
      <c r="T7" s="94"/>
      <c r="U7" s="94"/>
      <c r="V7" s="95"/>
      <c r="W7" s="2"/>
    </row>
    <row r="8" spans="1:23" s="1" customFormat="1" ht="15" customHeight="1">
      <c r="A8" s="88" t="s">
        <v>108</v>
      </c>
      <c r="B8" s="2">
        <v>7</v>
      </c>
      <c r="C8" s="93" t="s">
        <v>117</v>
      </c>
      <c r="D8" s="91"/>
      <c r="E8" s="91"/>
      <c r="F8" s="94" t="s">
        <v>89</v>
      </c>
      <c r="G8" s="94" t="s">
        <v>113</v>
      </c>
      <c r="H8" s="94" t="s">
        <v>112</v>
      </c>
      <c r="I8" s="94" t="s">
        <v>138</v>
      </c>
      <c r="J8" s="94" t="s">
        <v>111</v>
      </c>
      <c r="K8" s="94"/>
      <c r="L8" s="94"/>
      <c r="M8" s="94"/>
      <c r="N8" s="94"/>
      <c r="O8" s="94"/>
      <c r="P8" s="94"/>
      <c r="Q8" s="94"/>
      <c r="R8" s="94"/>
      <c r="S8" s="94"/>
      <c r="T8" s="94"/>
      <c r="U8" s="94"/>
      <c r="V8" s="92"/>
      <c r="W8" s="2"/>
    </row>
    <row r="9" spans="1:23" s="1" customFormat="1" ht="15" customHeight="1">
      <c r="A9" s="88" t="s">
        <v>143</v>
      </c>
      <c r="B9" s="2">
        <v>8</v>
      </c>
      <c r="C9" s="93" t="s">
        <v>91</v>
      </c>
      <c r="D9" s="94"/>
      <c r="E9" s="94"/>
      <c r="F9" s="94" t="s">
        <v>151</v>
      </c>
      <c r="G9" s="94" t="s">
        <v>153</v>
      </c>
      <c r="H9" s="94" t="s">
        <v>161</v>
      </c>
      <c r="I9" s="94" t="s">
        <v>158</v>
      </c>
      <c r="J9" s="94"/>
      <c r="K9" s="94"/>
      <c r="L9" s="94"/>
      <c r="M9" s="94"/>
      <c r="N9" s="94"/>
      <c r="O9" s="94"/>
      <c r="P9" s="94"/>
      <c r="Q9" s="94"/>
      <c r="R9" s="94"/>
      <c r="S9" s="94"/>
      <c r="T9" s="94"/>
      <c r="U9" s="94"/>
      <c r="V9" s="95"/>
      <c r="W9" s="2"/>
    </row>
    <row r="10" spans="1:23" s="1" customFormat="1" ht="15" customHeight="1">
      <c r="A10" s="88"/>
      <c r="B10" s="2">
        <v>9</v>
      </c>
      <c r="C10" s="133" t="s">
        <v>145</v>
      </c>
      <c r="D10" s="91"/>
      <c r="E10" s="91"/>
      <c r="F10" s="94" t="s">
        <v>159</v>
      </c>
      <c r="G10" s="94"/>
      <c r="H10" s="94"/>
      <c r="I10" s="94"/>
      <c r="J10" s="94"/>
      <c r="K10" s="94"/>
      <c r="L10" s="94"/>
      <c r="M10" s="94"/>
      <c r="N10" s="94"/>
      <c r="O10" s="94"/>
      <c r="P10" s="94"/>
      <c r="Q10" s="94"/>
      <c r="R10" s="94"/>
      <c r="S10" s="94"/>
      <c r="T10" s="94"/>
      <c r="U10" s="94"/>
      <c r="V10" s="92"/>
      <c r="W10" s="2"/>
    </row>
    <row r="11" spans="1:23" s="1" customFormat="1" ht="15" customHeight="1">
      <c r="A11" s="88"/>
      <c r="B11" s="2">
        <v>10</v>
      </c>
      <c r="C11" s="109" t="s">
        <v>116</v>
      </c>
      <c r="D11" s="110"/>
      <c r="E11" s="110"/>
      <c r="F11" s="110" t="s">
        <v>160</v>
      </c>
      <c r="G11" s="110"/>
      <c r="H11" s="110"/>
      <c r="I11" s="110"/>
      <c r="J11" s="110"/>
      <c r="K11" s="110"/>
      <c r="L11" s="110"/>
      <c r="M11" s="110"/>
      <c r="N11" s="110"/>
      <c r="O11" s="110"/>
      <c r="P11" s="110"/>
      <c r="Q11" s="110"/>
      <c r="R11" s="110"/>
      <c r="S11" s="110"/>
      <c r="T11" s="110"/>
      <c r="U11" s="110"/>
      <c r="V11" s="111"/>
      <c r="W11" s="2"/>
    </row>
    <row r="12" spans="1:23" s="1" customFormat="1" ht="15" customHeight="1">
      <c r="A12" s="88"/>
      <c r="B12" s="2">
        <v>11</v>
      </c>
      <c r="C12" s="117"/>
      <c r="D12" s="112"/>
      <c r="E12" s="112"/>
      <c r="F12" s="112" t="s">
        <v>162</v>
      </c>
      <c r="G12" s="112"/>
      <c r="H12" s="112"/>
      <c r="I12" s="112"/>
      <c r="J12" s="112"/>
      <c r="K12" s="112"/>
      <c r="L12" s="112"/>
      <c r="M12" s="112"/>
      <c r="N12" s="112"/>
      <c r="O12" s="112"/>
      <c r="P12" s="112"/>
      <c r="Q12" s="112"/>
      <c r="R12" s="112"/>
      <c r="S12" s="112"/>
      <c r="T12" s="112"/>
      <c r="U12" s="112"/>
      <c r="V12" s="118"/>
      <c r="W12" s="2"/>
    </row>
    <row r="13" spans="1:23" s="1" customFormat="1" ht="15" customHeight="1">
      <c r="A13" s="88"/>
      <c r="B13" s="2">
        <v>12</v>
      </c>
      <c r="C13" s="117"/>
      <c r="D13" s="112"/>
      <c r="E13" s="112"/>
      <c r="F13" s="112"/>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105</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7</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123</v>
      </c>
      <c r="P38" s="49" t="s">
        <v>124</v>
      </c>
      <c r="Q38" s="49" t="s">
        <v>125</v>
      </c>
      <c r="R38" s="49" t="s">
        <v>126</v>
      </c>
      <c r="S38" s="49" t="s">
        <v>127</v>
      </c>
    </row>
    <row r="39" spans="1:19" ht="12.75">
      <c r="A39" s="49" t="str">
        <f>A2</f>
        <v>OBRTNIKI EL.JEŠOVNIK</v>
      </c>
      <c r="B39" s="50">
        <v>2</v>
      </c>
      <c r="C39" s="50">
        <v>0</v>
      </c>
      <c r="D39" s="50">
        <v>0</v>
      </c>
      <c r="E39" s="50">
        <v>2</v>
      </c>
      <c r="F39" s="50">
        <v>0</v>
      </c>
      <c r="G39" s="50">
        <v>2</v>
      </c>
      <c r="H39" s="50">
        <v>2</v>
      </c>
      <c r="I39" s="50"/>
      <c r="J39" s="50"/>
      <c r="K39" s="50"/>
      <c r="L39" s="50"/>
      <c r="M39" s="50"/>
      <c r="N39" s="50"/>
      <c r="O39" s="50"/>
      <c r="P39" s="50"/>
      <c r="Q39" s="50"/>
      <c r="R39" s="50"/>
      <c r="S39" s="50"/>
    </row>
    <row r="40" spans="1:19" ht="12.75">
      <c r="A40" s="49" t="str">
        <f aca="true" t="shared" si="0" ref="A40:A58">A3</f>
        <v>KEGLBAR 2</v>
      </c>
      <c r="B40" s="50">
        <v>2</v>
      </c>
      <c r="C40" s="50">
        <v>2</v>
      </c>
      <c r="D40" s="50">
        <v>2</v>
      </c>
      <c r="E40" s="50">
        <v>2</v>
      </c>
      <c r="F40" s="50">
        <v>2</v>
      </c>
      <c r="G40" s="50">
        <v>0</v>
      </c>
      <c r="H40" s="50">
        <v>2</v>
      </c>
      <c r="I40" s="50"/>
      <c r="J40" s="50"/>
      <c r="K40" s="50"/>
      <c r="L40" s="50"/>
      <c r="M40" s="50"/>
      <c r="N40" s="50"/>
      <c r="O40" s="50"/>
      <c r="P40" s="50"/>
      <c r="Q40" s="50"/>
      <c r="R40" s="50"/>
      <c r="S40" s="50"/>
    </row>
    <row r="41" spans="1:19" ht="12.75">
      <c r="A41" s="49" t="str">
        <f t="shared" si="0"/>
        <v>KEGLBAR 1</v>
      </c>
      <c r="B41" s="50">
        <v>2</v>
      </c>
      <c r="C41" s="50">
        <v>0</v>
      </c>
      <c r="D41" s="50">
        <v>2</v>
      </c>
      <c r="E41" s="50">
        <v>0</v>
      </c>
      <c r="F41" s="50">
        <v>2</v>
      </c>
      <c r="G41" s="50">
        <v>2</v>
      </c>
      <c r="H41" s="50">
        <v>2</v>
      </c>
      <c r="I41" s="50"/>
      <c r="J41" s="50"/>
      <c r="K41" s="50"/>
      <c r="L41" s="50"/>
      <c r="M41" s="50"/>
      <c r="N41" s="50"/>
      <c r="O41" s="50"/>
      <c r="P41" s="50"/>
      <c r="Q41" s="50"/>
      <c r="R41" s="50"/>
      <c r="S41" s="50"/>
    </row>
    <row r="42" spans="1:19" ht="12.75">
      <c r="A42" s="49" t="str">
        <f t="shared" si="0"/>
        <v>REMOPLAST</v>
      </c>
      <c r="B42" s="50">
        <v>0</v>
      </c>
      <c r="C42" s="50">
        <v>2</v>
      </c>
      <c r="D42" s="50">
        <v>0</v>
      </c>
      <c r="E42" s="50">
        <v>0</v>
      </c>
      <c r="F42" s="50">
        <v>0</v>
      </c>
      <c r="G42" s="50">
        <v>0</v>
      </c>
      <c r="H42" s="50">
        <v>0</v>
      </c>
      <c r="I42" s="50"/>
      <c r="J42" s="50"/>
      <c r="K42" s="50"/>
      <c r="L42" s="50"/>
      <c r="M42" s="50"/>
      <c r="N42" s="50"/>
      <c r="O42" s="50"/>
      <c r="P42" s="50"/>
      <c r="Q42" s="50"/>
      <c r="R42" s="50"/>
      <c r="S42" s="50"/>
    </row>
    <row r="43" spans="1:19" ht="12.75">
      <c r="A43" s="49" t="str">
        <f t="shared" si="0"/>
        <v>KK MUTA</v>
      </c>
      <c r="B43" s="50">
        <v>2</v>
      </c>
      <c r="C43" s="50">
        <v>2</v>
      </c>
      <c r="D43" s="50">
        <v>2</v>
      </c>
      <c r="E43" s="50">
        <v>0</v>
      </c>
      <c r="F43" s="50">
        <v>2</v>
      </c>
      <c r="G43" s="50">
        <v>2</v>
      </c>
      <c r="H43" s="50">
        <v>0</v>
      </c>
      <c r="I43" s="50"/>
      <c r="J43" s="50"/>
      <c r="K43" s="50"/>
      <c r="L43" s="50"/>
      <c r="M43" s="50"/>
      <c r="N43" s="50"/>
      <c r="O43" s="50"/>
      <c r="P43" s="50"/>
      <c r="Q43" s="50"/>
      <c r="R43" s="50"/>
      <c r="S43" s="50"/>
    </row>
    <row r="44" spans="1:19" ht="12.75">
      <c r="A44" s="49" t="str">
        <f t="shared" si="0"/>
        <v>MDI DRAVA RADLJE</v>
      </c>
      <c r="B44" s="50">
        <v>0</v>
      </c>
      <c r="C44" s="50">
        <v>0</v>
      </c>
      <c r="D44" s="50">
        <v>0</v>
      </c>
      <c r="E44" s="50">
        <v>0</v>
      </c>
      <c r="F44" s="50">
        <v>0</v>
      </c>
      <c r="G44" s="50">
        <v>0</v>
      </c>
      <c r="H44" s="50">
        <v>0</v>
      </c>
      <c r="I44" s="50"/>
      <c r="J44" s="50"/>
      <c r="K44" s="50"/>
      <c r="L44" s="50"/>
      <c r="M44" s="50"/>
      <c r="N44" s="50"/>
      <c r="O44" s="50"/>
      <c r="P44" s="50"/>
      <c r="Q44" s="50"/>
      <c r="R44" s="50"/>
      <c r="S44" s="50"/>
    </row>
    <row r="45" spans="1:19" ht="12.75">
      <c r="A45" s="49" t="str">
        <f t="shared" si="0"/>
        <v>VERMA MUTA</v>
      </c>
      <c r="B45" s="50">
        <v>0</v>
      </c>
      <c r="C45" s="50">
        <v>2</v>
      </c>
      <c r="D45" s="50">
        <v>2</v>
      </c>
      <c r="E45" s="50">
        <v>2</v>
      </c>
      <c r="F45" s="50">
        <v>2</v>
      </c>
      <c r="G45" s="50">
        <v>2</v>
      </c>
      <c r="H45" s="50">
        <v>0</v>
      </c>
      <c r="I45" s="50"/>
      <c r="J45" s="50"/>
      <c r="K45" s="50"/>
      <c r="L45" s="50"/>
      <c r="M45" s="50"/>
      <c r="N45" s="50"/>
      <c r="O45" s="50"/>
      <c r="P45" s="50"/>
      <c r="Q45" s="50"/>
      <c r="R45" s="50"/>
      <c r="S45" s="50"/>
    </row>
    <row r="46" spans="1:19" ht="12.75">
      <c r="A46" s="49" t="str">
        <f t="shared" si="0"/>
        <v>KEGLBAR 3</v>
      </c>
      <c r="B46" s="50">
        <v>0</v>
      </c>
      <c r="C46" s="50">
        <v>0</v>
      </c>
      <c r="D46" s="50">
        <v>0</v>
      </c>
      <c r="E46" s="50">
        <v>2</v>
      </c>
      <c r="F46" s="50">
        <v>0</v>
      </c>
      <c r="G46" s="50">
        <v>0</v>
      </c>
      <c r="H46" s="50">
        <v>2</v>
      </c>
      <c r="I46" s="50"/>
      <c r="J46" s="50"/>
      <c r="K46" s="50"/>
      <c r="L46" s="50"/>
      <c r="M46" s="50"/>
      <c r="N46" s="50"/>
      <c r="O46" s="50"/>
      <c r="P46" s="50"/>
      <c r="Q46" s="50"/>
      <c r="R46" s="50"/>
      <c r="S46" s="50"/>
    </row>
    <row r="47" spans="1:19" ht="12.75">
      <c r="A47" s="49" t="s">
        <v>139</v>
      </c>
      <c r="B47" s="50"/>
      <c r="C47" s="50"/>
      <c r="D47" s="50"/>
      <c r="E47" s="50"/>
      <c r="F47" s="50"/>
      <c r="G47" s="50"/>
      <c r="H47" s="50"/>
      <c r="I47" s="50"/>
      <c r="J47" s="50"/>
      <c r="K47" s="50"/>
      <c r="L47" s="50"/>
      <c r="M47" s="50"/>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123</v>
      </c>
      <c r="P65" s="49" t="s">
        <v>124</v>
      </c>
      <c r="Q65" s="49" t="s">
        <v>125</v>
      </c>
      <c r="R65" s="49" t="s">
        <v>126</v>
      </c>
      <c r="S65" s="49" t="s">
        <v>127</v>
      </c>
    </row>
    <row r="66" spans="1:8" ht="12.75">
      <c r="A66" t="str">
        <f>C2</f>
        <v>GROS ROBI</v>
      </c>
      <c r="D66">
        <v>445</v>
      </c>
      <c r="G66">
        <v>545</v>
      </c>
      <c r="H66">
        <v>539</v>
      </c>
    </row>
    <row r="67" spans="1:8" ht="12.75">
      <c r="A67" t="str">
        <f aca="true" t="shared" si="1" ref="A67:A75">C3</f>
        <v>JEŠOVNIK MARKO</v>
      </c>
      <c r="B67">
        <v>465</v>
      </c>
      <c r="C67">
        <v>529</v>
      </c>
      <c r="D67">
        <v>548</v>
      </c>
      <c r="E67">
        <v>553</v>
      </c>
      <c r="H67">
        <v>548</v>
      </c>
    </row>
    <row r="68" spans="1:8" ht="12.75">
      <c r="A68" t="str">
        <f t="shared" si="1"/>
        <v>JEŠOVNIK PETER</v>
      </c>
      <c r="B68">
        <v>522</v>
      </c>
      <c r="C68">
        <v>517</v>
      </c>
      <c r="E68">
        <v>512</v>
      </c>
      <c r="F68">
        <v>491</v>
      </c>
      <c r="H68">
        <v>543</v>
      </c>
    </row>
    <row r="69" spans="1:8" ht="12.75">
      <c r="A69" t="str">
        <f t="shared" si="1"/>
        <v>DOBNIK ZORAN</v>
      </c>
      <c r="B69">
        <v>537</v>
      </c>
      <c r="C69">
        <v>532</v>
      </c>
      <c r="D69">
        <v>532</v>
      </c>
      <c r="E69">
        <v>535</v>
      </c>
      <c r="F69">
        <v>482</v>
      </c>
      <c r="G69">
        <v>518</v>
      </c>
      <c r="H69">
        <v>513</v>
      </c>
    </row>
    <row r="70" spans="1:4" ht="12.75">
      <c r="A70" t="str">
        <f t="shared" si="1"/>
        <v>VUGA MILAN</v>
      </c>
      <c r="B70">
        <v>463</v>
      </c>
      <c r="C70">
        <v>465</v>
      </c>
      <c r="D70">
        <v>483</v>
      </c>
    </row>
    <row r="71" spans="1:7" ht="12.75">
      <c r="A71" t="str">
        <f t="shared" si="1"/>
        <v>HOLCMAN TOMAŽ</v>
      </c>
      <c r="F71">
        <v>527</v>
      </c>
      <c r="G71">
        <v>513</v>
      </c>
    </row>
    <row r="72" ht="12.75">
      <c r="A72" t="str">
        <f>C8</f>
        <v>HIRTL BOGDAN</v>
      </c>
    </row>
    <row r="73" ht="12.75">
      <c r="A73" t="str">
        <f t="shared" si="1"/>
        <v>VAJS IGOR</v>
      </c>
    </row>
    <row r="74" spans="1:7" ht="12.75">
      <c r="A74" s="102" t="str">
        <f>C10</f>
        <v>GROS ADI</v>
      </c>
      <c r="E74">
        <v>504</v>
      </c>
      <c r="F74">
        <v>516</v>
      </c>
      <c r="G74">
        <v>507</v>
      </c>
    </row>
    <row r="75" ht="12.75">
      <c r="A75" t="str">
        <f t="shared" si="1"/>
        <v>GROS TONE</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8" ht="12.75">
      <c r="A83" t="str">
        <f>D2</f>
        <v>VERČKO MAKS</v>
      </c>
      <c r="F83">
        <v>522</v>
      </c>
      <c r="G83">
        <v>497</v>
      </c>
      <c r="H83">
        <v>518</v>
      </c>
    </row>
    <row r="84" spans="1:7" ht="12.75">
      <c r="A84" t="str">
        <f aca="true" t="shared" si="3" ref="A84:A99">D3</f>
        <v>VERČKO DENIS</v>
      </c>
      <c r="B84">
        <v>528</v>
      </c>
      <c r="C84">
        <v>537</v>
      </c>
      <c r="D84">
        <v>526</v>
      </c>
      <c r="E84">
        <v>565</v>
      </c>
      <c r="G84">
        <v>507</v>
      </c>
    </row>
    <row r="85" ht="12.75">
      <c r="A85" t="str">
        <f t="shared" si="3"/>
        <v>ROŽMAN RAFKO</v>
      </c>
    </row>
    <row r="86" spans="1:8" ht="12.75">
      <c r="A86" t="str">
        <f t="shared" si="3"/>
        <v>SORMAN UROŠ</v>
      </c>
      <c r="B86">
        <v>550</v>
      </c>
      <c r="C86">
        <v>494</v>
      </c>
      <c r="D86">
        <v>493</v>
      </c>
      <c r="E86">
        <v>512</v>
      </c>
      <c r="F86">
        <v>523</v>
      </c>
      <c r="H86">
        <v>523</v>
      </c>
    </row>
    <row r="87" spans="1:8" ht="12.75">
      <c r="A87" t="str">
        <f t="shared" si="3"/>
        <v>SEKIRNIK BOGDAN</v>
      </c>
      <c r="B87">
        <v>510</v>
      </c>
      <c r="C87">
        <v>586</v>
      </c>
      <c r="D87">
        <v>560</v>
      </c>
      <c r="E87">
        <v>553</v>
      </c>
      <c r="F87">
        <v>534</v>
      </c>
      <c r="G87">
        <v>520</v>
      </c>
      <c r="H87">
        <v>524</v>
      </c>
    </row>
    <row r="88" spans="1:8" ht="12.75">
      <c r="A88" t="str">
        <f t="shared" si="3"/>
        <v>KUHAR PRIMOŽ</v>
      </c>
      <c r="B88">
        <v>578</v>
      </c>
      <c r="C88">
        <v>544</v>
      </c>
      <c r="D88">
        <v>537</v>
      </c>
      <c r="E88">
        <v>555</v>
      </c>
      <c r="F88">
        <v>562</v>
      </c>
      <c r="G88">
        <v>586</v>
      </c>
      <c r="H88">
        <v>588</v>
      </c>
    </row>
    <row r="89" ht="12.75">
      <c r="A89">
        <f t="shared" si="3"/>
        <v>0</v>
      </c>
    </row>
    <row r="90" ht="12.75">
      <c r="A90">
        <f t="shared" si="3"/>
        <v>0</v>
      </c>
    </row>
    <row r="91" ht="12.75">
      <c r="A91">
        <f t="shared" si="3"/>
        <v>0</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8" ht="12.75">
      <c r="A100" t="str">
        <f>E2</f>
        <v>KRIVOGRAD VLADO</v>
      </c>
      <c r="C100">
        <v>493</v>
      </c>
      <c r="D100">
        <v>558</v>
      </c>
      <c r="E100">
        <v>529</v>
      </c>
      <c r="F100">
        <v>509</v>
      </c>
      <c r="G100">
        <v>544</v>
      </c>
      <c r="H100">
        <v>560</v>
      </c>
    </row>
    <row r="101" spans="1:8" ht="12.75">
      <c r="A101" t="str">
        <f aca="true" t="shared" si="4" ref="A101:A116">E3</f>
        <v>PASTERK DOMEN</v>
      </c>
      <c r="B101">
        <v>542</v>
      </c>
      <c r="C101">
        <v>501</v>
      </c>
      <c r="D101">
        <v>537</v>
      </c>
      <c r="E101">
        <v>548</v>
      </c>
      <c r="F101">
        <v>520</v>
      </c>
      <c r="G101">
        <v>563</v>
      </c>
      <c r="H101">
        <v>562</v>
      </c>
    </row>
    <row r="102" spans="1:8" ht="12.75">
      <c r="A102" t="str">
        <f t="shared" si="4"/>
        <v>CVAR ANEJ</v>
      </c>
      <c r="B102">
        <v>593</v>
      </c>
      <c r="C102">
        <v>502</v>
      </c>
      <c r="D102">
        <v>534</v>
      </c>
      <c r="E102">
        <v>550</v>
      </c>
      <c r="F102">
        <v>573</v>
      </c>
      <c r="H102">
        <v>564</v>
      </c>
    </row>
    <row r="103" spans="1:8" ht="12.75">
      <c r="A103" t="str">
        <f t="shared" si="4"/>
        <v>PASTERK ČRT</v>
      </c>
      <c r="B103">
        <v>527</v>
      </c>
      <c r="C103">
        <v>486</v>
      </c>
      <c r="D103">
        <v>538</v>
      </c>
      <c r="E103">
        <v>530</v>
      </c>
      <c r="F103">
        <v>588</v>
      </c>
      <c r="G103">
        <v>532</v>
      </c>
      <c r="H103">
        <v>572</v>
      </c>
    </row>
    <row r="104" spans="1:7" ht="12.75">
      <c r="A104" t="str">
        <f t="shared" si="4"/>
        <v>PEKLAR MARJAN</v>
      </c>
      <c r="B104">
        <v>489</v>
      </c>
      <c r="G104">
        <v>455</v>
      </c>
    </row>
    <row r="105" ht="12.75">
      <c r="A105">
        <f t="shared" si="4"/>
        <v>0</v>
      </c>
    </row>
    <row r="106" ht="12.75">
      <c r="A106">
        <f t="shared" si="4"/>
        <v>0</v>
      </c>
    </row>
    <row r="107" ht="12.75">
      <c r="A107">
        <f t="shared" si="4"/>
        <v>0</v>
      </c>
    </row>
    <row r="108" ht="12.75">
      <c r="A108">
        <f t="shared" si="4"/>
        <v>0</v>
      </c>
    </row>
    <row r="109" ht="12.75">
      <c r="A109">
        <f>E11</f>
        <v>0</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8" ht="12.75">
      <c r="A117" t="str">
        <f>F2</f>
        <v>RIBIČ PATRICIJA</v>
      </c>
      <c r="B117">
        <v>469</v>
      </c>
      <c r="C117">
        <v>479</v>
      </c>
      <c r="D117">
        <v>456</v>
      </c>
      <c r="F117">
        <v>456</v>
      </c>
      <c r="H117">
        <v>487</v>
      </c>
    </row>
    <row r="118" spans="1:8" ht="12.75">
      <c r="A118" t="str">
        <f aca="true" t="shared" si="5" ref="A118:A134">F3</f>
        <v>RIBIČ KLAVDIJA</v>
      </c>
      <c r="B118">
        <v>447</v>
      </c>
      <c r="C118">
        <v>433</v>
      </c>
      <c r="D118">
        <v>464</v>
      </c>
      <c r="E118">
        <v>458</v>
      </c>
      <c r="F118">
        <v>425</v>
      </c>
      <c r="G118">
        <v>481</v>
      </c>
      <c r="H118">
        <v>476</v>
      </c>
    </row>
    <row r="119" ht="12.75">
      <c r="A119" t="str">
        <f t="shared" si="5"/>
        <v>RIBIČ EVA SHANAYA</v>
      </c>
    </row>
    <row r="120" ht="12.75">
      <c r="A120" t="str">
        <f t="shared" si="5"/>
        <v>RIBIČ ROBERT</v>
      </c>
    </row>
    <row r="121" spans="1:7" ht="12.75">
      <c r="A121" t="str">
        <f t="shared" si="5"/>
        <v>KLEMEN BRANKO</v>
      </c>
      <c r="B121">
        <v>511</v>
      </c>
      <c r="C121">
        <v>470</v>
      </c>
      <c r="G121">
        <v>549</v>
      </c>
    </row>
    <row r="122" spans="1:8" ht="12.75">
      <c r="A122" t="str">
        <f t="shared" si="5"/>
        <v>ŠAUPERL VLADO</v>
      </c>
      <c r="B122">
        <v>509</v>
      </c>
      <c r="D122">
        <v>538</v>
      </c>
      <c r="F122">
        <v>529</v>
      </c>
      <c r="G122">
        <v>507</v>
      </c>
      <c r="H122">
        <v>481</v>
      </c>
    </row>
    <row r="123" ht="12.75">
      <c r="A123" t="str">
        <f t="shared" si="5"/>
        <v>ŠOL MARJAN</v>
      </c>
    </row>
    <row r="124" ht="12.75">
      <c r="A124" t="str">
        <f t="shared" si="5"/>
        <v>MORI LAVRA</v>
      </c>
    </row>
    <row r="125" spans="1:7" ht="12.75">
      <c r="A125" t="str">
        <f t="shared" si="5"/>
        <v>GRAHOR MAJDA</v>
      </c>
      <c r="D125">
        <v>547</v>
      </c>
      <c r="E125">
        <v>504</v>
      </c>
      <c r="G125">
        <v>539</v>
      </c>
    </row>
    <row r="126" spans="1:8" ht="12.75">
      <c r="A126" t="str">
        <f t="shared" si="5"/>
        <v>VELUNŠEK MIRKO</v>
      </c>
      <c r="C126">
        <v>505</v>
      </c>
      <c r="F126">
        <v>481</v>
      </c>
      <c r="H126">
        <v>483</v>
      </c>
    </row>
    <row r="127" spans="1:5" ht="12.75">
      <c r="A127" t="str">
        <f>F12</f>
        <v>DURIĆ DRAGICA</v>
      </c>
      <c r="E127">
        <v>518</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8" ht="12.75">
      <c r="A135" t="str">
        <f>G2</f>
        <v>SENICA MILAN</v>
      </c>
      <c r="B135">
        <v>484</v>
      </c>
      <c r="C135">
        <v>497</v>
      </c>
      <c r="D135">
        <v>489</v>
      </c>
      <c r="E135">
        <v>480</v>
      </c>
      <c r="F135">
        <v>482</v>
      </c>
      <c r="G135">
        <v>543</v>
      </c>
      <c r="H135">
        <v>456</v>
      </c>
    </row>
    <row r="136" ht="12.75">
      <c r="A136" t="str">
        <f aca="true" t="shared" si="6" ref="A136:A152">G3</f>
        <v>KEFER JOŽE</v>
      </c>
    </row>
    <row r="137" spans="1:8" ht="12.75">
      <c r="A137" t="str">
        <f t="shared" si="6"/>
        <v>TRŠAR MIRAN</v>
      </c>
      <c r="B137">
        <v>501</v>
      </c>
      <c r="C137">
        <v>547</v>
      </c>
      <c r="D137">
        <v>496</v>
      </c>
      <c r="E137">
        <v>502</v>
      </c>
      <c r="F137">
        <v>461</v>
      </c>
      <c r="G137">
        <v>554</v>
      </c>
      <c r="H137">
        <v>477</v>
      </c>
    </row>
    <row r="138" spans="1:8" ht="12.75">
      <c r="A138" t="str">
        <f t="shared" si="6"/>
        <v>VERDINEK MIRAN</v>
      </c>
      <c r="B138">
        <v>522</v>
      </c>
      <c r="C138">
        <v>534</v>
      </c>
      <c r="D138">
        <v>531</v>
      </c>
      <c r="E138">
        <v>532</v>
      </c>
      <c r="F138">
        <v>583</v>
      </c>
      <c r="G138">
        <v>538</v>
      </c>
      <c r="H138">
        <v>531</v>
      </c>
    </row>
    <row r="139" ht="12.75">
      <c r="A139" t="str">
        <f t="shared" si="6"/>
        <v>HELBING IVAN</v>
      </c>
    </row>
    <row r="140" spans="1:3" ht="12.75">
      <c r="A140" t="str">
        <f t="shared" si="6"/>
        <v>PERUŠ ERNEST</v>
      </c>
      <c r="C140">
        <v>394</v>
      </c>
    </row>
    <row r="141" ht="12.75">
      <c r="A141" t="str">
        <f t="shared" si="6"/>
        <v>VASILJEVIČ JOŽA</v>
      </c>
    </row>
    <row r="142" spans="1:8" ht="12.75">
      <c r="A142" t="str">
        <f t="shared" si="6"/>
        <v>PARADIŽ VERDINEK MIRJANA</v>
      </c>
      <c r="B142">
        <v>499</v>
      </c>
      <c r="D142">
        <v>525</v>
      </c>
      <c r="E142">
        <v>527</v>
      </c>
      <c r="F142">
        <v>549</v>
      </c>
      <c r="G142">
        <v>508</v>
      </c>
      <c r="H142">
        <v>539</v>
      </c>
    </row>
    <row r="143" ht="12.75">
      <c r="A143">
        <f t="shared" si="6"/>
        <v>0</v>
      </c>
    </row>
    <row r="144" ht="12.75">
      <c r="A144">
        <f>G11</f>
        <v>0</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8" ht="12.75">
      <c r="A153" t="str">
        <f>H2</f>
        <v>JAVORNIK TONE</v>
      </c>
      <c r="B153">
        <v>521</v>
      </c>
      <c r="C153">
        <v>473</v>
      </c>
      <c r="E153">
        <v>497</v>
      </c>
      <c r="F153">
        <v>477</v>
      </c>
      <c r="G153">
        <v>471</v>
      </c>
      <c r="H153">
        <v>485</v>
      </c>
    </row>
    <row r="154" ht="12.75">
      <c r="A154" t="str">
        <f aca="true" t="shared" si="7" ref="A154:A171">H3</f>
        <v>FLAJŠAR FRANC</v>
      </c>
    </row>
    <row r="155" spans="1:8" ht="12.75">
      <c r="A155" t="str">
        <f t="shared" si="7"/>
        <v>DROBNE BINE</v>
      </c>
      <c r="H155">
        <v>446</v>
      </c>
    </row>
    <row r="156" ht="12.75">
      <c r="A156" t="str">
        <f t="shared" si="7"/>
        <v>STRMČNIK KARMEN</v>
      </c>
    </row>
    <row r="157" spans="1:8" ht="12.75">
      <c r="A157" t="str">
        <f t="shared" si="7"/>
        <v>BOBOVNIK RUDI</v>
      </c>
      <c r="B157">
        <v>401</v>
      </c>
      <c r="C157">
        <v>436</v>
      </c>
      <c r="D157">
        <v>420</v>
      </c>
      <c r="E157">
        <v>428</v>
      </c>
      <c r="F157">
        <v>453</v>
      </c>
      <c r="G157">
        <v>520</v>
      </c>
      <c r="H157">
        <v>433</v>
      </c>
    </row>
    <row r="158" spans="1:8" ht="12.75">
      <c r="A158" t="str">
        <f t="shared" si="7"/>
        <v>VAJS NADA</v>
      </c>
      <c r="B158">
        <v>469</v>
      </c>
      <c r="C158">
        <v>419</v>
      </c>
      <c r="D158">
        <v>440</v>
      </c>
      <c r="F158">
        <v>446</v>
      </c>
      <c r="G158">
        <v>466</v>
      </c>
      <c r="H158">
        <v>448</v>
      </c>
    </row>
    <row r="159" spans="1:7" ht="12.75">
      <c r="A159" t="str">
        <f t="shared" si="7"/>
        <v>ROZMAN STANE</v>
      </c>
      <c r="C159">
        <v>441</v>
      </c>
      <c r="D159">
        <v>444</v>
      </c>
      <c r="E159">
        <v>439</v>
      </c>
      <c r="F159">
        <v>458</v>
      </c>
      <c r="G159">
        <v>415</v>
      </c>
    </row>
    <row r="160" spans="1:5" ht="12.75">
      <c r="A160" t="str">
        <f t="shared" si="7"/>
        <v>JESENK FRANC</v>
      </c>
      <c r="B160">
        <v>399</v>
      </c>
      <c r="D160">
        <v>405</v>
      </c>
      <c r="E160">
        <v>455</v>
      </c>
    </row>
    <row r="161" ht="12.75">
      <c r="A161">
        <f t="shared" si="7"/>
        <v>0</v>
      </c>
    </row>
    <row r="162" ht="12.75">
      <c r="A162">
        <f t="shared" si="7"/>
        <v>0</v>
      </c>
    </row>
    <row r="163" ht="12.75">
      <c r="A163">
        <f t="shared" si="7"/>
        <v>0</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8" ht="12.75">
      <c r="A172" t="str">
        <f>I2</f>
        <v>SLODEJ JAKOB</v>
      </c>
      <c r="H172">
        <v>488</v>
      </c>
    </row>
    <row r="173" spans="1:6" ht="12.75">
      <c r="A173" t="str">
        <f aca="true" t="shared" si="8" ref="A173:A190">I3</f>
        <v>TRATNIK BOJAN</v>
      </c>
      <c r="B173">
        <v>525</v>
      </c>
      <c r="D173">
        <v>517</v>
      </c>
      <c r="E173">
        <v>531</v>
      </c>
      <c r="F173">
        <v>470</v>
      </c>
    </row>
    <row r="174" spans="1:8" ht="12.75">
      <c r="A174" t="str">
        <f t="shared" si="8"/>
        <v>SEVER IGOR</v>
      </c>
      <c r="B174">
        <v>559</v>
      </c>
      <c r="C174">
        <v>543</v>
      </c>
      <c r="D174">
        <v>552</v>
      </c>
      <c r="E174">
        <v>551</v>
      </c>
      <c r="F174">
        <v>545</v>
      </c>
      <c r="G174">
        <v>547</v>
      </c>
      <c r="H174">
        <v>545</v>
      </c>
    </row>
    <row r="175" ht="12.75">
      <c r="A175" t="str">
        <f t="shared" si="8"/>
        <v>BOŽIČ SREČKO</v>
      </c>
    </row>
    <row r="176" spans="1:7" ht="12.75">
      <c r="A176" t="str">
        <f t="shared" si="8"/>
        <v>SEBANC TOMAŽ</v>
      </c>
      <c r="B176">
        <v>515</v>
      </c>
      <c r="C176">
        <v>529</v>
      </c>
      <c r="F176">
        <v>529</v>
      </c>
      <c r="G176">
        <v>544</v>
      </c>
    </row>
    <row r="177" spans="1:8" ht="12.75">
      <c r="A177" t="str">
        <f t="shared" si="8"/>
        <v>FREIDL JOŽE</v>
      </c>
      <c r="C177">
        <v>492</v>
      </c>
      <c r="D177">
        <v>514</v>
      </c>
      <c r="E177">
        <v>507</v>
      </c>
      <c r="F177">
        <v>523</v>
      </c>
      <c r="G177">
        <v>499</v>
      </c>
      <c r="H177">
        <v>468</v>
      </c>
    </row>
    <row r="178" spans="1:8" ht="12.75">
      <c r="A178" t="str">
        <f t="shared" si="8"/>
        <v>HRIBERŠEK ANŽE</v>
      </c>
      <c r="B178">
        <v>495</v>
      </c>
      <c r="C178">
        <v>491</v>
      </c>
      <c r="D178">
        <v>497</v>
      </c>
      <c r="E178">
        <v>537</v>
      </c>
      <c r="G178">
        <v>491</v>
      </c>
      <c r="H178">
        <v>513</v>
      </c>
    </row>
    <row r="179" ht="12.75">
      <c r="A179" t="str">
        <f t="shared" si="8"/>
        <v>VERTOVŠEK MATEVŽ</v>
      </c>
    </row>
    <row r="180" ht="12.75">
      <c r="A180">
        <f t="shared" si="8"/>
        <v>0</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8" ht="12.75">
      <c r="A191" t="str">
        <f>J2</f>
        <v>TERTINEK KARLI</v>
      </c>
      <c r="B191">
        <v>510</v>
      </c>
      <c r="C191">
        <v>496</v>
      </c>
      <c r="D191">
        <v>492</v>
      </c>
      <c r="E191">
        <v>482</v>
      </c>
      <c r="F191">
        <v>518</v>
      </c>
      <c r="G191">
        <v>509</v>
      </c>
      <c r="H191">
        <v>466</v>
      </c>
    </row>
    <row r="192" spans="1:8" ht="12.75">
      <c r="A192" t="str">
        <f aca="true" t="shared" si="9" ref="A192:A209">J3</f>
        <v>TROJAK BORIS</v>
      </c>
      <c r="E192">
        <v>428</v>
      </c>
      <c r="F192">
        <v>429</v>
      </c>
      <c r="H192">
        <v>460</v>
      </c>
    </row>
    <row r="193" spans="1:7" ht="12.75">
      <c r="A193" t="str">
        <f t="shared" si="9"/>
        <v>BEZGOVŠEK ROBI</v>
      </c>
      <c r="B193">
        <v>446</v>
      </c>
      <c r="C193">
        <v>488</v>
      </c>
      <c r="D193">
        <v>506</v>
      </c>
      <c r="G193">
        <v>412</v>
      </c>
    </row>
    <row r="194" spans="1:8" ht="12.75">
      <c r="A194" t="str">
        <f t="shared" si="9"/>
        <v>PINTER SILVO</v>
      </c>
      <c r="B194">
        <v>504</v>
      </c>
      <c r="C194">
        <v>452</v>
      </c>
      <c r="D194">
        <v>489</v>
      </c>
      <c r="E194">
        <v>507</v>
      </c>
      <c r="F194">
        <v>456</v>
      </c>
      <c r="G194">
        <v>466</v>
      </c>
      <c r="H194">
        <v>490</v>
      </c>
    </row>
    <row r="195" ht="12.75">
      <c r="A195" t="str">
        <f t="shared" si="9"/>
        <v>PINTER BRANKO</v>
      </c>
    </row>
    <row r="196" spans="1:8" ht="12.75">
      <c r="A196" t="str">
        <f t="shared" si="9"/>
        <v>SKRALOVNIK BOŠTJAN</v>
      </c>
      <c r="B196">
        <v>486</v>
      </c>
      <c r="C196">
        <v>528</v>
      </c>
      <c r="D196">
        <v>553</v>
      </c>
      <c r="E196">
        <v>551</v>
      </c>
      <c r="F196">
        <v>550</v>
      </c>
      <c r="G196">
        <v>573</v>
      </c>
      <c r="H196">
        <v>539</v>
      </c>
    </row>
    <row r="197" ht="12.75">
      <c r="A197" t="str">
        <f t="shared" si="9"/>
        <v>HAFNER DANILO</v>
      </c>
    </row>
    <row r="198" ht="12.75">
      <c r="A198">
        <f t="shared" si="9"/>
        <v>0</v>
      </c>
    </row>
    <row r="199" ht="12.75">
      <c r="A199">
        <f t="shared" si="9"/>
        <v>0</v>
      </c>
    </row>
    <row r="200" ht="12.75">
      <c r="A200">
        <f t="shared" si="9"/>
        <v>0</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ht="12.75">
      <c r="A210">
        <f>K2</f>
        <v>0</v>
      </c>
    </row>
    <row r="211" ht="12.75">
      <c r="A211">
        <f aca="true" t="shared" si="10" ref="A211:A228">K3</f>
        <v>0</v>
      </c>
    </row>
    <row r="212" ht="12.75">
      <c r="A212">
        <f t="shared" si="10"/>
        <v>0</v>
      </c>
    </row>
    <row r="213" ht="12.75">
      <c r="A213">
        <f t="shared" si="10"/>
        <v>0</v>
      </c>
    </row>
    <row r="214" ht="12.75">
      <c r="A214">
        <f t="shared" si="10"/>
        <v>0</v>
      </c>
    </row>
    <row r="215" ht="12.75">
      <c r="A215">
        <f t="shared" si="10"/>
        <v>0</v>
      </c>
    </row>
    <row r="216" ht="12.75">
      <c r="A216">
        <f t="shared" si="10"/>
        <v>0</v>
      </c>
    </row>
    <row r="217" ht="12.75">
      <c r="A217">
        <f t="shared" si="10"/>
        <v>0</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123</v>
      </c>
      <c r="P379" s="49" t="s">
        <v>124</v>
      </c>
      <c r="Q379" s="49" t="s">
        <v>125</v>
      </c>
      <c r="R379" s="49" t="s">
        <v>126</v>
      </c>
      <c r="S379" s="49" t="s">
        <v>127</v>
      </c>
    </row>
    <row r="380" spans="1:19" ht="12.75">
      <c r="A380" s="49" t="str">
        <f>A2</f>
        <v>OBRTNIKI EL.JEŠOVNIK</v>
      </c>
      <c r="B380" s="50">
        <v>9</v>
      </c>
      <c r="C380" s="50">
        <v>6.5</v>
      </c>
      <c r="D380" s="50">
        <v>4.5</v>
      </c>
      <c r="E380" s="50">
        <v>13</v>
      </c>
      <c r="F380" s="50">
        <v>7.5</v>
      </c>
      <c r="G380" s="50">
        <v>12</v>
      </c>
      <c r="H380" s="50">
        <v>12</v>
      </c>
      <c r="I380" s="50"/>
      <c r="J380" s="50"/>
      <c r="K380" s="50"/>
      <c r="L380" s="50"/>
      <c r="M380" s="50"/>
      <c r="N380" s="50"/>
      <c r="O380" s="50"/>
      <c r="P380" s="50"/>
      <c r="Q380" s="50"/>
      <c r="R380" s="50"/>
      <c r="S380" s="50"/>
    </row>
    <row r="381" spans="1:19" ht="12.75">
      <c r="A381" s="49" t="str">
        <f aca="true" t="shared" si="21" ref="A381:A399">A3</f>
        <v>KEGLBAR 2</v>
      </c>
      <c r="B381" s="50">
        <v>10.5</v>
      </c>
      <c r="C381" s="50">
        <v>9.5</v>
      </c>
      <c r="D381" s="50">
        <v>10</v>
      </c>
      <c r="E381" s="50">
        <v>8</v>
      </c>
      <c r="F381" s="50">
        <v>13.5</v>
      </c>
      <c r="G381" s="50">
        <v>9</v>
      </c>
      <c r="H381" s="50">
        <v>15</v>
      </c>
      <c r="I381" s="50"/>
      <c r="J381" s="50"/>
      <c r="K381" s="50"/>
      <c r="L381" s="50"/>
      <c r="M381" s="50"/>
      <c r="N381" s="50"/>
      <c r="O381" s="50"/>
      <c r="P381" s="50"/>
      <c r="Q381" s="50"/>
      <c r="R381" s="50"/>
      <c r="S381" s="50"/>
    </row>
    <row r="382" spans="1:19" ht="12.75">
      <c r="A382" s="49" t="str">
        <f t="shared" si="21"/>
        <v>KEGLBAR 1</v>
      </c>
      <c r="B382" s="50">
        <v>14.5</v>
      </c>
      <c r="C382" s="50">
        <v>5.5</v>
      </c>
      <c r="D382" s="50">
        <v>11.5</v>
      </c>
      <c r="E382" s="50">
        <v>8</v>
      </c>
      <c r="F382" s="50">
        <v>10.5</v>
      </c>
      <c r="G382" s="50">
        <v>6.5</v>
      </c>
      <c r="H382" s="50">
        <v>12</v>
      </c>
      <c r="I382" s="50"/>
      <c r="J382" s="50"/>
      <c r="K382" s="50"/>
      <c r="L382" s="50"/>
      <c r="M382" s="50"/>
      <c r="N382" s="50"/>
      <c r="O382" s="50"/>
      <c r="P382" s="50"/>
      <c r="Q382" s="50"/>
      <c r="R382" s="50"/>
      <c r="S382" s="50"/>
    </row>
    <row r="383" spans="1:19" ht="12.75">
      <c r="A383" s="49" t="str">
        <f t="shared" si="21"/>
        <v>REMOPLAST</v>
      </c>
      <c r="B383" s="50">
        <v>8.5</v>
      </c>
      <c r="C383" s="50">
        <v>13</v>
      </c>
      <c r="D383" s="50">
        <v>6</v>
      </c>
      <c r="E383" s="50">
        <v>3</v>
      </c>
      <c r="F383" s="50">
        <v>2.5</v>
      </c>
      <c r="G383" s="50">
        <v>9.5</v>
      </c>
      <c r="H383" s="50">
        <v>6</v>
      </c>
      <c r="I383" s="50"/>
      <c r="J383" s="50"/>
      <c r="K383" s="50"/>
      <c r="L383" s="50"/>
      <c r="M383" s="50"/>
      <c r="N383" s="50"/>
      <c r="O383" s="50"/>
      <c r="P383" s="50"/>
      <c r="Q383" s="50"/>
      <c r="R383" s="50"/>
      <c r="S383" s="50"/>
    </row>
    <row r="384" spans="1:19" ht="12.75">
      <c r="A384" s="49" t="str">
        <f t="shared" si="21"/>
        <v>KK MUTA</v>
      </c>
      <c r="B384" s="50">
        <v>7.5</v>
      </c>
      <c r="C384" s="50">
        <v>9</v>
      </c>
      <c r="D384" s="50">
        <v>16</v>
      </c>
      <c r="E384" s="50">
        <v>6</v>
      </c>
      <c r="F384" s="50">
        <v>8.5</v>
      </c>
      <c r="G384" s="50">
        <v>7</v>
      </c>
      <c r="H384" s="50">
        <v>4</v>
      </c>
      <c r="I384" s="50"/>
      <c r="J384" s="50"/>
      <c r="K384" s="50"/>
      <c r="L384" s="50"/>
      <c r="M384" s="50"/>
      <c r="N384" s="50"/>
      <c r="O384" s="50"/>
      <c r="P384" s="50"/>
      <c r="Q384" s="50"/>
      <c r="R384" s="50"/>
      <c r="S384" s="50"/>
    </row>
    <row r="385" spans="1:19" ht="12.75">
      <c r="A385" s="49" t="str">
        <f t="shared" si="21"/>
        <v>MDI DRAVA RADLJE</v>
      </c>
      <c r="B385" s="50">
        <v>1.5</v>
      </c>
      <c r="C385" s="50">
        <v>3</v>
      </c>
      <c r="D385" s="50">
        <v>0</v>
      </c>
      <c r="E385" s="50">
        <v>4</v>
      </c>
      <c r="F385" s="50">
        <v>3</v>
      </c>
      <c r="G385" s="50">
        <v>4</v>
      </c>
      <c r="H385" s="50">
        <v>1</v>
      </c>
      <c r="I385" s="50"/>
      <c r="J385" s="50"/>
      <c r="K385" s="50"/>
      <c r="L385" s="50"/>
      <c r="M385" s="50"/>
      <c r="N385" s="50"/>
      <c r="O385" s="50"/>
      <c r="P385" s="50"/>
      <c r="Q385" s="50"/>
      <c r="R385" s="50"/>
      <c r="S385" s="50"/>
    </row>
    <row r="386" spans="1:19" ht="12.75">
      <c r="A386" s="49" t="str">
        <f t="shared" si="21"/>
        <v>VERMA MUTA</v>
      </c>
      <c r="B386" s="50">
        <v>5.5</v>
      </c>
      <c r="C386" s="50">
        <v>10.5</v>
      </c>
      <c r="D386" s="50">
        <v>10</v>
      </c>
      <c r="E386" s="50">
        <v>10</v>
      </c>
      <c r="F386" s="50">
        <v>13</v>
      </c>
      <c r="G386" s="50">
        <v>11.5</v>
      </c>
      <c r="H386" s="50">
        <v>4</v>
      </c>
      <c r="I386" s="50"/>
      <c r="J386" s="50"/>
      <c r="K386" s="50"/>
      <c r="L386" s="50"/>
      <c r="M386" s="50"/>
      <c r="N386" s="50"/>
      <c r="O386" s="50"/>
      <c r="P386" s="50"/>
      <c r="Q386" s="50"/>
      <c r="R386" s="50"/>
      <c r="S386" s="50"/>
    </row>
    <row r="387" spans="1:19" ht="12.75">
      <c r="A387" s="49" t="str">
        <f t="shared" si="21"/>
        <v>KEGLBAR 3</v>
      </c>
      <c r="B387" s="50">
        <v>7</v>
      </c>
      <c r="C387" s="50">
        <v>7</v>
      </c>
      <c r="D387" s="50">
        <v>6</v>
      </c>
      <c r="E387" s="50">
        <v>12</v>
      </c>
      <c r="F387" s="50">
        <v>5.5</v>
      </c>
      <c r="G387" s="50">
        <v>4.5</v>
      </c>
      <c r="H387" s="50">
        <v>10</v>
      </c>
      <c r="I387" s="50"/>
      <c r="J387" s="50"/>
      <c r="K387" s="50"/>
      <c r="L387" s="50"/>
      <c r="M387" s="50"/>
      <c r="N387" s="50"/>
      <c r="O387" s="50"/>
      <c r="P387" s="50"/>
      <c r="Q387" s="50"/>
      <c r="R387" s="50"/>
      <c r="S387" s="50"/>
    </row>
    <row r="388" spans="1:19" ht="12.75">
      <c r="A388" s="49">
        <f t="shared" si="21"/>
        <v>0</v>
      </c>
      <c r="B388" s="50"/>
      <c r="C388" s="50"/>
      <c r="D388" s="50"/>
      <c r="E388" s="50"/>
      <c r="F388" s="50"/>
      <c r="G388" s="50"/>
      <c r="H388" s="50"/>
      <c r="I388" s="50"/>
      <c r="J388" s="50"/>
      <c r="K388" s="50"/>
      <c r="L388" s="50"/>
      <c r="M388" s="50"/>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123</v>
      </c>
      <c r="P405" s="49" t="s">
        <v>124</v>
      </c>
      <c r="Q405" s="49" t="s">
        <v>125</v>
      </c>
      <c r="R405" s="49" t="s">
        <v>126</v>
      </c>
      <c r="S405" s="49" t="s">
        <v>127</v>
      </c>
    </row>
    <row r="406" spans="1:19" ht="12.75">
      <c r="A406" s="49" t="str">
        <f>A2</f>
        <v>OBRTNIKI EL.JEŠOVNIK</v>
      </c>
      <c r="B406" s="50">
        <v>1987</v>
      </c>
      <c r="C406" s="50">
        <v>2043</v>
      </c>
      <c r="D406" s="50">
        <v>2008</v>
      </c>
      <c r="E406" s="50">
        <v>2104</v>
      </c>
      <c r="F406" s="50">
        <v>2016</v>
      </c>
      <c r="G406" s="50">
        <v>2083</v>
      </c>
      <c r="H406" s="50">
        <v>2143</v>
      </c>
      <c r="I406" s="50"/>
      <c r="J406" s="50"/>
      <c r="K406" s="50"/>
      <c r="L406" s="50"/>
      <c r="M406" s="50"/>
      <c r="N406" s="50"/>
      <c r="O406" s="50"/>
      <c r="P406" s="50"/>
      <c r="Q406" s="50"/>
      <c r="R406" s="50"/>
      <c r="S406" s="50"/>
    </row>
    <row r="407" spans="1:19" ht="12.75">
      <c r="A407" s="49" t="str">
        <f aca="true" t="shared" si="22" ref="A407:A425">A3</f>
        <v>KEGLBAR 2</v>
      </c>
      <c r="B407" s="50">
        <v>2166</v>
      </c>
      <c r="C407" s="50">
        <v>2161</v>
      </c>
      <c r="D407" s="50">
        <v>2116</v>
      </c>
      <c r="E407" s="50">
        <v>2185</v>
      </c>
      <c r="F407" s="50">
        <v>2141</v>
      </c>
      <c r="G407" s="50">
        <v>2110</v>
      </c>
      <c r="H407" s="50">
        <v>2153</v>
      </c>
      <c r="I407" s="50"/>
      <c r="J407" s="50"/>
      <c r="K407" s="50"/>
      <c r="L407" s="50"/>
      <c r="M407" s="50"/>
      <c r="N407" s="50"/>
      <c r="O407" s="50"/>
      <c r="P407" s="50"/>
      <c r="Q407" s="50"/>
      <c r="R407" s="50"/>
      <c r="S407" s="50"/>
    </row>
    <row r="408" spans="1:19" ht="12.75">
      <c r="A408" s="49" t="str">
        <f t="shared" si="22"/>
        <v>KEGLBAR 1</v>
      </c>
      <c r="B408" s="50">
        <v>2151</v>
      </c>
      <c r="C408" s="50">
        <v>1982</v>
      </c>
      <c r="D408" s="50">
        <v>2167</v>
      </c>
      <c r="E408" s="50">
        <v>2157</v>
      </c>
      <c r="F408" s="50">
        <v>2190</v>
      </c>
      <c r="G408" s="50">
        <v>2094</v>
      </c>
      <c r="H408" s="50">
        <v>2258</v>
      </c>
      <c r="I408" s="50"/>
      <c r="J408" s="50"/>
      <c r="K408" s="50"/>
      <c r="L408" s="50"/>
      <c r="M408" s="50"/>
      <c r="N408" s="50"/>
      <c r="O408" s="50"/>
      <c r="P408" s="50"/>
      <c r="Q408" s="50"/>
      <c r="R408" s="50"/>
      <c r="S408" s="50"/>
    </row>
    <row r="409" spans="1:19" ht="12.75">
      <c r="A409" s="49" t="str">
        <f t="shared" si="22"/>
        <v>REMOPLAST</v>
      </c>
      <c r="B409" s="50">
        <v>1936</v>
      </c>
      <c r="C409" s="50">
        <v>1887</v>
      </c>
      <c r="D409" s="50">
        <v>2005</v>
      </c>
      <c r="E409" s="50">
        <v>1949</v>
      </c>
      <c r="F409" s="50">
        <v>1891</v>
      </c>
      <c r="G409" s="50">
        <v>2076</v>
      </c>
      <c r="H409" s="50">
        <v>1927</v>
      </c>
      <c r="I409" s="50"/>
      <c r="J409" s="50"/>
      <c r="K409" s="50"/>
      <c r="L409" s="50"/>
      <c r="M409" s="50"/>
      <c r="N409" s="50"/>
      <c r="O409" s="50"/>
      <c r="P409" s="50"/>
      <c r="Q409" s="50"/>
      <c r="R409" s="50"/>
      <c r="S409" s="50"/>
    </row>
    <row r="410" spans="1:19" ht="12.75">
      <c r="A410" s="49" t="str">
        <f t="shared" si="22"/>
        <v>KK MUTA</v>
      </c>
      <c r="B410" s="50">
        <v>2006</v>
      </c>
      <c r="C410" s="50">
        <v>1972</v>
      </c>
      <c r="D410" s="50">
        <v>2041</v>
      </c>
      <c r="E410" s="50">
        <v>2041</v>
      </c>
      <c r="F410" s="50">
        <v>2075</v>
      </c>
      <c r="G410" s="50">
        <v>2143</v>
      </c>
      <c r="H410" s="50">
        <v>2003</v>
      </c>
      <c r="I410" s="50"/>
      <c r="J410" s="50"/>
      <c r="K410" s="50"/>
      <c r="L410" s="50"/>
      <c r="M410" s="50"/>
      <c r="N410" s="50"/>
      <c r="O410" s="50"/>
      <c r="P410" s="50"/>
      <c r="Q410" s="50"/>
      <c r="R410" s="50"/>
      <c r="S410" s="50"/>
    </row>
    <row r="411" spans="1:19" ht="12.75">
      <c r="A411" s="49" t="str">
        <f t="shared" si="22"/>
        <v>MDI DRAVA RADLJE</v>
      </c>
      <c r="B411" s="50">
        <v>1790</v>
      </c>
      <c r="C411" s="50">
        <v>1769</v>
      </c>
      <c r="D411" s="50">
        <v>1709</v>
      </c>
      <c r="E411" s="50">
        <v>1819</v>
      </c>
      <c r="F411" s="50">
        <v>1834</v>
      </c>
      <c r="G411" s="50">
        <v>1872</v>
      </c>
      <c r="H411" s="50">
        <v>1812</v>
      </c>
      <c r="I411" s="50"/>
      <c r="J411" s="50"/>
      <c r="K411" s="50"/>
      <c r="L411" s="50"/>
      <c r="M411" s="50"/>
      <c r="N411" s="50"/>
      <c r="O411" s="50"/>
      <c r="P411" s="50"/>
      <c r="Q411" s="50"/>
      <c r="R411" s="50"/>
      <c r="S411" s="50"/>
    </row>
    <row r="412" spans="1:19" ht="12.75">
      <c r="A412" s="49" t="str">
        <f t="shared" si="22"/>
        <v>VERMA MUTA</v>
      </c>
      <c r="B412" s="50">
        <v>2094</v>
      </c>
      <c r="C412" s="50">
        <v>2055</v>
      </c>
      <c r="D412" s="50">
        <v>2080</v>
      </c>
      <c r="E412" s="50">
        <v>2126</v>
      </c>
      <c r="F412" s="50">
        <v>2067</v>
      </c>
      <c r="G412" s="50">
        <v>2081</v>
      </c>
      <c r="H412" s="50">
        <v>2014</v>
      </c>
      <c r="I412" s="50"/>
      <c r="J412" s="50"/>
      <c r="K412" s="50"/>
      <c r="L412" s="50"/>
      <c r="M412" s="50"/>
      <c r="N412" s="50"/>
      <c r="O412" s="50"/>
      <c r="P412" s="50"/>
      <c r="Q412" s="50"/>
      <c r="R412" s="50"/>
      <c r="S412" s="50"/>
    </row>
    <row r="413" spans="1:19" ht="12.75">
      <c r="A413" s="49" t="str">
        <f t="shared" si="22"/>
        <v>KEGLBAR 3</v>
      </c>
      <c r="B413" s="50">
        <v>1946</v>
      </c>
      <c r="C413" s="50">
        <v>1964</v>
      </c>
      <c r="D413" s="50">
        <v>2040</v>
      </c>
      <c r="E413" s="50">
        <v>1968</v>
      </c>
      <c r="F413" s="50">
        <v>1953</v>
      </c>
      <c r="G413" s="50">
        <v>1960</v>
      </c>
      <c r="H413" s="50">
        <v>1955</v>
      </c>
      <c r="I413" s="50"/>
      <c r="J413" s="50"/>
      <c r="K413" s="50"/>
      <c r="L413" s="50"/>
      <c r="M413" s="50"/>
      <c r="N413" s="50"/>
      <c r="O413" s="50"/>
      <c r="P413" s="50"/>
      <c r="Q413" s="50"/>
      <c r="R413" s="50"/>
      <c r="S413" s="50"/>
    </row>
    <row r="414" spans="1:19" ht="12.75">
      <c r="A414" s="49">
        <f t="shared" si="22"/>
        <v>0</v>
      </c>
      <c r="B414" s="50"/>
      <c r="C414" s="50"/>
      <c r="D414" s="50"/>
      <c r="E414" s="50"/>
      <c r="F414" s="50"/>
      <c r="G414" s="50"/>
      <c r="H414" s="50"/>
      <c r="I414" s="50"/>
      <c r="J414" s="50"/>
      <c r="K414" s="50"/>
      <c r="L414" s="50"/>
      <c r="M414" s="50"/>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123</v>
      </c>
      <c r="P433" s="49" t="s">
        <v>124</v>
      </c>
      <c r="Q433" s="49" t="s">
        <v>125</v>
      </c>
      <c r="R433" s="49" t="s">
        <v>126</v>
      </c>
      <c r="S433" s="49" t="s">
        <v>127</v>
      </c>
    </row>
    <row r="434" spans="1:20" ht="12.75">
      <c r="A434" s="49" t="str">
        <f>A2</f>
        <v>OBRTNIKI EL.JEŠOVNIK</v>
      </c>
      <c r="B434" s="50">
        <v>4</v>
      </c>
      <c r="C434" s="50">
        <v>1</v>
      </c>
      <c r="D434" s="50">
        <v>1</v>
      </c>
      <c r="E434" s="50">
        <v>6</v>
      </c>
      <c r="F434" s="50">
        <v>1</v>
      </c>
      <c r="G434" s="50">
        <v>5</v>
      </c>
      <c r="H434" s="50">
        <v>6</v>
      </c>
      <c r="I434" s="50"/>
      <c r="J434" s="50"/>
      <c r="K434" s="50"/>
      <c r="L434" s="50"/>
      <c r="M434" s="50"/>
      <c r="N434" s="50"/>
      <c r="O434" s="50"/>
      <c r="P434" s="50"/>
      <c r="Q434" s="50"/>
      <c r="R434" s="50"/>
      <c r="S434" s="50"/>
      <c r="T434">
        <f>SUM(B434:Q434)</f>
        <v>24</v>
      </c>
    </row>
    <row r="435" spans="1:20" ht="12.75">
      <c r="A435" s="49" t="str">
        <f aca="true" t="shared" si="23" ref="A435:A453">A3</f>
        <v>KEGLBAR 2</v>
      </c>
      <c r="B435" s="50">
        <v>5</v>
      </c>
      <c r="C435" s="50">
        <v>5</v>
      </c>
      <c r="D435" s="50">
        <v>5</v>
      </c>
      <c r="E435" s="50">
        <v>5</v>
      </c>
      <c r="F435" s="50">
        <v>5</v>
      </c>
      <c r="G435" s="50">
        <v>2</v>
      </c>
      <c r="H435" s="50">
        <v>6</v>
      </c>
      <c r="I435" s="50"/>
      <c r="J435" s="50"/>
      <c r="K435" s="50"/>
      <c r="L435" s="50"/>
      <c r="M435" s="50"/>
      <c r="N435" s="50"/>
      <c r="O435" s="50"/>
      <c r="P435" s="50"/>
      <c r="Q435" s="50"/>
      <c r="R435" s="50"/>
      <c r="S435" s="50"/>
      <c r="T435">
        <f aca="true" t="shared" si="24" ref="T435:T453">SUM(B435:Q435)</f>
        <v>33</v>
      </c>
    </row>
    <row r="436" spans="1:20" ht="12.75">
      <c r="A436" s="49" t="str">
        <f t="shared" si="23"/>
        <v>KEGLBAR 1</v>
      </c>
      <c r="B436" s="50">
        <v>6</v>
      </c>
      <c r="C436" s="50">
        <v>1</v>
      </c>
      <c r="D436" s="50">
        <v>5</v>
      </c>
      <c r="E436" s="50">
        <v>1</v>
      </c>
      <c r="F436" s="50">
        <v>5</v>
      </c>
      <c r="G436" s="50">
        <v>4</v>
      </c>
      <c r="H436" s="50">
        <v>6</v>
      </c>
      <c r="I436" s="50"/>
      <c r="J436" s="50"/>
      <c r="K436" s="50"/>
      <c r="L436" s="50"/>
      <c r="M436" s="50"/>
      <c r="N436" s="50"/>
      <c r="O436" s="50"/>
      <c r="P436" s="50"/>
      <c r="Q436" s="50"/>
      <c r="R436" s="50"/>
      <c r="S436" s="50"/>
      <c r="T436">
        <f t="shared" si="24"/>
        <v>28</v>
      </c>
    </row>
    <row r="437" spans="1:20" ht="12.75">
      <c r="A437" s="49" t="str">
        <f t="shared" si="23"/>
        <v>REMOPLAST</v>
      </c>
      <c r="B437" s="50">
        <v>2</v>
      </c>
      <c r="C437" s="50">
        <v>5</v>
      </c>
      <c r="D437" s="50">
        <v>1</v>
      </c>
      <c r="E437" s="50">
        <v>0</v>
      </c>
      <c r="F437" s="50">
        <v>1</v>
      </c>
      <c r="G437" s="50">
        <v>2</v>
      </c>
      <c r="H437" s="50">
        <v>2</v>
      </c>
      <c r="I437" s="50"/>
      <c r="J437" s="50"/>
      <c r="K437" s="50"/>
      <c r="L437" s="50"/>
      <c r="M437" s="50"/>
      <c r="N437" s="50"/>
      <c r="O437" s="50"/>
      <c r="P437" s="50"/>
      <c r="Q437" s="50"/>
      <c r="R437" s="50"/>
      <c r="S437" s="50"/>
      <c r="T437">
        <f t="shared" si="24"/>
        <v>13</v>
      </c>
    </row>
    <row r="438" spans="1:20" ht="12.75">
      <c r="A438" s="49" t="str">
        <f t="shared" si="23"/>
        <v>KK MUTA</v>
      </c>
      <c r="B438" s="50">
        <v>4</v>
      </c>
      <c r="C438" s="50">
        <v>4</v>
      </c>
      <c r="D438" s="50">
        <v>6</v>
      </c>
      <c r="E438" s="50">
        <v>1</v>
      </c>
      <c r="F438" s="50">
        <v>4</v>
      </c>
      <c r="G438" s="50">
        <v>4</v>
      </c>
      <c r="H438" s="50">
        <v>0</v>
      </c>
      <c r="I438" s="50"/>
      <c r="J438" s="50"/>
      <c r="K438" s="50"/>
      <c r="L438" s="50"/>
      <c r="M438" s="50"/>
      <c r="N438" s="50"/>
      <c r="O438" s="50"/>
      <c r="P438" s="50"/>
      <c r="Q438" s="50"/>
      <c r="R438" s="50"/>
      <c r="S438" s="50"/>
      <c r="T438">
        <f t="shared" si="24"/>
        <v>23</v>
      </c>
    </row>
    <row r="439" spans="1:20" ht="12.75">
      <c r="A439" s="49" t="str">
        <f t="shared" si="23"/>
        <v>MDI DRAVA RADLJE</v>
      </c>
      <c r="B439" s="50">
        <v>0</v>
      </c>
      <c r="C439" s="50">
        <v>1</v>
      </c>
      <c r="D439" s="50">
        <v>0</v>
      </c>
      <c r="E439" s="50">
        <v>1</v>
      </c>
      <c r="F439" s="50">
        <v>0</v>
      </c>
      <c r="G439" s="50">
        <v>1</v>
      </c>
      <c r="H439" s="50">
        <v>0</v>
      </c>
      <c r="I439" s="50"/>
      <c r="J439" s="50"/>
      <c r="K439" s="50"/>
      <c r="L439" s="50"/>
      <c r="M439" s="50"/>
      <c r="N439" s="50"/>
      <c r="O439" s="50"/>
      <c r="P439" s="50"/>
      <c r="Q439" s="50"/>
      <c r="R439" s="50"/>
      <c r="S439" s="50"/>
      <c r="T439">
        <f t="shared" si="24"/>
        <v>3</v>
      </c>
    </row>
    <row r="440" spans="1:20" ht="12.75">
      <c r="A440" s="49" t="str">
        <f t="shared" si="23"/>
        <v>VERMA MUTA</v>
      </c>
      <c r="B440" s="50">
        <v>1</v>
      </c>
      <c r="C440" s="50">
        <v>5</v>
      </c>
      <c r="D440" s="50">
        <v>5</v>
      </c>
      <c r="E440" s="50">
        <v>5</v>
      </c>
      <c r="F440" s="50">
        <v>6</v>
      </c>
      <c r="G440" s="50">
        <v>5</v>
      </c>
      <c r="H440" s="50">
        <v>0</v>
      </c>
      <c r="I440" s="50"/>
      <c r="J440" s="50"/>
      <c r="K440" s="50"/>
      <c r="L440" s="50"/>
      <c r="M440" s="50"/>
      <c r="N440" s="50"/>
      <c r="O440" s="50"/>
      <c r="P440" s="50"/>
      <c r="Q440" s="50"/>
      <c r="R440" s="50"/>
      <c r="S440" s="50"/>
      <c r="T440">
        <f t="shared" si="24"/>
        <v>27</v>
      </c>
    </row>
    <row r="441" spans="1:20" ht="12.75">
      <c r="A441" s="49" t="str">
        <f t="shared" si="23"/>
        <v>KEGLBAR 3</v>
      </c>
      <c r="B441" s="50">
        <v>2</v>
      </c>
      <c r="C441" s="50">
        <v>2</v>
      </c>
      <c r="D441" s="50">
        <v>1</v>
      </c>
      <c r="E441" s="50">
        <v>5</v>
      </c>
      <c r="F441" s="50">
        <v>1</v>
      </c>
      <c r="G441" s="50">
        <v>1</v>
      </c>
      <c r="H441" s="50">
        <v>4</v>
      </c>
      <c r="I441" s="50"/>
      <c r="J441" s="50"/>
      <c r="K441" s="50"/>
      <c r="L441" s="50"/>
      <c r="M441" s="50"/>
      <c r="N441" s="50"/>
      <c r="O441" s="50"/>
      <c r="P441" s="50"/>
      <c r="Q441" s="50"/>
      <c r="R441" s="50"/>
      <c r="S441" s="50"/>
      <c r="T441">
        <f t="shared" si="24"/>
        <v>16</v>
      </c>
    </row>
    <row r="442" spans="1:20" ht="12.75">
      <c r="A442" s="49">
        <f t="shared" si="23"/>
        <v>0</v>
      </c>
      <c r="B442" s="50"/>
      <c r="C442" s="50"/>
      <c r="D442" s="50"/>
      <c r="E442" s="50"/>
      <c r="F442" s="50"/>
      <c r="G442" s="50"/>
      <c r="H442" s="50"/>
      <c r="I442" s="50"/>
      <c r="J442" s="50"/>
      <c r="K442" s="50"/>
      <c r="L442" s="50"/>
      <c r="M442" s="50"/>
      <c r="N442" s="50"/>
      <c r="O442" s="50"/>
      <c r="P442" s="50"/>
      <c r="Q442" s="50"/>
      <c r="R442" s="50"/>
      <c r="S442" s="50"/>
      <c r="T442">
        <f t="shared" si="24"/>
        <v>0</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2021-12-28T08:44:45Z</cp:lastPrinted>
  <dcterms:created xsi:type="dcterms:W3CDTF">2008-10-15T14:45:37Z</dcterms:created>
  <dcterms:modified xsi:type="dcterms:W3CDTF">2021-12-28T08:45:04Z</dcterms:modified>
  <cp:category/>
  <cp:version/>
  <cp:contentType/>
  <cp:contentStatus/>
</cp:coreProperties>
</file>